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D6D18CF4-5A33-489E-AF14-24AF38882B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Kerosene'!$A$4:$BX$56</definedName>
    <definedName name="_xlnm._FilterDatabase" localSheetId="0" hidden="1">'Litre of Kerosene'!$A$3:$BX$54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42" i="1" l="1"/>
  <c r="BX42" i="1"/>
  <c r="BY41" i="1"/>
  <c r="BX41" i="1"/>
  <c r="BY40" i="1"/>
  <c r="BX40" i="1"/>
  <c r="BY39" i="1"/>
  <c r="BX39" i="1"/>
  <c r="BY38" i="1"/>
  <c r="BX38" i="1"/>
  <c r="BY37" i="1"/>
  <c r="BX37" i="1"/>
  <c r="BY36" i="1"/>
  <c r="BX36" i="1"/>
  <c r="BY35" i="1"/>
  <c r="BX35" i="1"/>
  <c r="BY34" i="1"/>
  <c r="BX34" i="1"/>
  <c r="BY33" i="1"/>
  <c r="BX33" i="1"/>
  <c r="BY32" i="1"/>
  <c r="BX32" i="1"/>
  <c r="BY31" i="1"/>
  <c r="BX31" i="1"/>
  <c r="BY30" i="1"/>
  <c r="BX30" i="1"/>
  <c r="BY29" i="1"/>
  <c r="BX29" i="1"/>
  <c r="BY28" i="1"/>
  <c r="BX28" i="1"/>
  <c r="BY27" i="1"/>
  <c r="BX27" i="1"/>
  <c r="BY26" i="1"/>
  <c r="BX26" i="1"/>
  <c r="BY25" i="1"/>
  <c r="BX25" i="1"/>
  <c r="BY24" i="1"/>
  <c r="BX24" i="1"/>
  <c r="BY23" i="1"/>
  <c r="BX23" i="1"/>
  <c r="BY22" i="1"/>
  <c r="BX22" i="1"/>
  <c r="BY21" i="1"/>
  <c r="BX21" i="1"/>
  <c r="BY20" i="1"/>
  <c r="BX20" i="1"/>
  <c r="BY19" i="1"/>
  <c r="BX19" i="1"/>
  <c r="BY18" i="1"/>
  <c r="BX18" i="1"/>
  <c r="BY17" i="1"/>
  <c r="BX17" i="1"/>
  <c r="BY16" i="1"/>
  <c r="BX16" i="1"/>
  <c r="BY15" i="1"/>
  <c r="BX15" i="1"/>
  <c r="BY14" i="1"/>
  <c r="BX14" i="1"/>
  <c r="BY13" i="1"/>
  <c r="BX13" i="1"/>
  <c r="BY12" i="1"/>
  <c r="BX12" i="1"/>
  <c r="BY11" i="1"/>
  <c r="BX11" i="1"/>
  <c r="BY10" i="1"/>
  <c r="BX10" i="1"/>
  <c r="BY9" i="1"/>
  <c r="BX9" i="1"/>
  <c r="BY8" i="1"/>
  <c r="BX8" i="1"/>
  <c r="BY7" i="1"/>
  <c r="BX7" i="1"/>
  <c r="BY6" i="1"/>
  <c r="BX6" i="1"/>
  <c r="BY5" i="1"/>
  <c r="BX5" i="1"/>
  <c r="BU44" i="1"/>
  <c r="BV44" i="1"/>
  <c r="BW44" i="1"/>
  <c r="BU43" i="1"/>
  <c r="BV43" i="1"/>
  <c r="BW43" i="1"/>
  <c r="BU42" i="1"/>
  <c r="BV42" i="1"/>
  <c r="BW42" i="1"/>
  <c r="BY42" i="2"/>
  <c r="BX42" i="2"/>
  <c r="BY41" i="2"/>
  <c r="BX41" i="2"/>
  <c r="BY40" i="2"/>
  <c r="BX40" i="2"/>
  <c r="BY39" i="2"/>
  <c r="BX39" i="2"/>
  <c r="BY38" i="2"/>
  <c r="BX38" i="2"/>
  <c r="BY37" i="2"/>
  <c r="BX37" i="2"/>
  <c r="BY36" i="2"/>
  <c r="BX36" i="2"/>
  <c r="BY35" i="2"/>
  <c r="BX35" i="2"/>
  <c r="BY34" i="2"/>
  <c r="BX34" i="2"/>
  <c r="BY33" i="2"/>
  <c r="BX33" i="2"/>
  <c r="BY32" i="2"/>
  <c r="BX32" i="2"/>
  <c r="BY31" i="2"/>
  <c r="BX31" i="2"/>
  <c r="BY30" i="2"/>
  <c r="BX30" i="2"/>
  <c r="BY29" i="2"/>
  <c r="BX29" i="2"/>
  <c r="BY28" i="2"/>
  <c r="BX28" i="2"/>
  <c r="BY27" i="2"/>
  <c r="BX27" i="2"/>
  <c r="BY26" i="2"/>
  <c r="BX26" i="2"/>
  <c r="BY25" i="2"/>
  <c r="BX25" i="2"/>
  <c r="BY24" i="2"/>
  <c r="BX24" i="2"/>
  <c r="BY23" i="2"/>
  <c r="BX23" i="2"/>
  <c r="BY22" i="2"/>
  <c r="BX22" i="2"/>
  <c r="BY21" i="2"/>
  <c r="BX21" i="2"/>
  <c r="BY20" i="2"/>
  <c r="BX20" i="2"/>
  <c r="BY19" i="2"/>
  <c r="BX19" i="2"/>
  <c r="BY18" i="2"/>
  <c r="BX18" i="2"/>
  <c r="BY17" i="2"/>
  <c r="BX17" i="2"/>
  <c r="BY16" i="2"/>
  <c r="BX16" i="2"/>
  <c r="BY15" i="2"/>
  <c r="BX15" i="2"/>
  <c r="BY14" i="2"/>
  <c r="BX14" i="2"/>
  <c r="BY13" i="2"/>
  <c r="BX13" i="2"/>
  <c r="BY12" i="2"/>
  <c r="BX12" i="2"/>
  <c r="BY11" i="2"/>
  <c r="BX11" i="2"/>
  <c r="BY10" i="2"/>
  <c r="BX10" i="2"/>
  <c r="BY9" i="2"/>
  <c r="BX9" i="2"/>
  <c r="BY8" i="2"/>
  <c r="BX8" i="2"/>
  <c r="BY7" i="2"/>
  <c r="BX7" i="2"/>
  <c r="BY6" i="2"/>
  <c r="BX6" i="2"/>
  <c r="BY5" i="2"/>
  <c r="BX5" i="2"/>
  <c r="BU44" i="2"/>
  <c r="BV44" i="2"/>
  <c r="BW44" i="2"/>
  <c r="BU43" i="2"/>
  <c r="BV43" i="2"/>
  <c r="BW43" i="2"/>
  <c r="BU42" i="2"/>
  <c r="BV42" i="2"/>
  <c r="BW42" i="2"/>
  <c r="BT42" i="2"/>
  <c r="BT42" i="1"/>
  <c r="BS42" i="2"/>
  <c r="BS42" i="1"/>
  <c r="BQ42" i="2"/>
  <c r="BR42" i="2"/>
  <c r="BR42" i="1"/>
  <c r="BQ42" i="1"/>
  <c r="BP42" i="2"/>
  <c r="BP42" i="1"/>
  <c r="BO42" i="2"/>
  <c r="BO42" i="1"/>
  <c r="BN42" i="2"/>
  <c r="BN42" i="1"/>
  <c r="BM42" i="2"/>
  <c r="BM42" i="1"/>
  <c r="BL42" i="2"/>
  <c r="BT43" i="2" l="1"/>
  <c r="BT43" i="1"/>
  <c r="BS43" i="2"/>
  <c r="BS43" i="1"/>
  <c r="BR43" i="2"/>
  <c r="BQ43" i="2"/>
  <c r="BR43" i="1"/>
  <c r="BQ43" i="1"/>
  <c r="BP43" i="2"/>
  <c r="BP43" i="1"/>
  <c r="BO43" i="2"/>
  <c r="BO43" i="1"/>
  <c r="BN43" i="2"/>
  <c r="BN43" i="1"/>
  <c r="BM43" i="2"/>
  <c r="BL42" i="1"/>
  <c r="BM43" i="1" s="1"/>
  <c r="BI42" i="2"/>
  <c r="BJ42" i="2"/>
  <c r="BK42" i="2"/>
  <c r="BL43" i="2" s="1"/>
  <c r="BI42" i="1"/>
  <c r="BJ42" i="1"/>
  <c r="BK42" i="1"/>
  <c r="BH42" i="2"/>
  <c r="BT44" i="2" s="1"/>
  <c r="BH42" i="1"/>
  <c r="BT44" i="1" s="1"/>
  <c r="BI43" i="2" l="1"/>
  <c r="BL43" i="1"/>
  <c r="BJ43" i="1"/>
  <c r="BJ43" i="2"/>
  <c r="BI43" i="1"/>
  <c r="BK43" i="2"/>
  <c r="BK43" i="1"/>
  <c r="BE42" i="2"/>
  <c r="BQ44" i="2" s="1"/>
  <c r="BF42" i="2"/>
  <c r="BR44" i="2" s="1"/>
  <c r="BG42" i="2"/>
  <c r="BA42" i="1"/>
  <c r="BM44" i="1" s="1"/>
  <c r="BB42" i="1"/>
  <c r="BN44" i="1" s="1"/>
  <c r="BC42" i="1"/>
  <c r="BO44" i="1" s="1"/>
  <c r="BD42" i="1"/>
  <c r="BP44" i="1" s="1"/>
  <c r="BE42" i="1"/>
  <c r="BQ44" i="1" s="1"/>
  <c r="BF42" i="1"/>
  <c r="BR44" i="1" s="1"/>
  <c r="BG42" i="1"/>
  <c r="BA42" i="2"/>
  <c r="BM44" i="2" s="1"/>
  <c r="BB42" i="2"/>
  <c r="BN44" i="2" s="1"/>
  <c r="BC42" i="2"/>
  <c r="BO44" i="2" s="1"/>
  <c r="BD42" i="2"/>
  <c r="BP44" i="2" s="1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AT43" i="2" l="1"/>
  <c r="AH44" i="1"/>
  <c r="BH43" i="2"/>
  <c r="BS44" i="2"/>
  <c r="BH43" i="1"/>
  <c r="BS44" i="1"/>
  <c r="BF43" i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<sst xmlns="http://schemas.openxmlformats.org/spreadsheetml/2006/main" count="255" uniqueCount="51">
  <si>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</si>
  <si>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</si>
  <si>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</si>
  <si>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</si>
  <si>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</si>
  <si>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</si>
  <si>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</si>
  <si>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</si>
  <si>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</si>
  <si>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</si>
  <si>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</si>
  <si>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</si>
  <si>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</si>
  <si>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</si>
  <si>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</si>
  <si>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</si>
  <si>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</si>
  <si>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</si>
  <si>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</si>
  <si>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</si>
  <si>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</si>
  <si>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</si>
  <si>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</si>
  <si>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</si>
  <si>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</si>
  <si>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</si>
  <si>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</si>
  <si>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</si>
  <si>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</si>
  <si>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</si>
  <si>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</si>
  <si>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</si>
  <si>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</si>
  <si>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</si>
  <si>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</si>
  <si>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</si>
  <si>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</si>
  <si>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</si>
  <si>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</si>
  <si>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</si>
  <si>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</si>
  <si>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</si>
  <si>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</si>
  <si>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</si>
  <si>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</si>
  <si>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</si>
  <si>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</si>
  <si>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FEBRUARY 2020</t>
  </si>
  <si>
    <t>STATES WITH THE LOWEST AVERAGE PRICES IN FEBRUARY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</si>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</sst>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204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</cellStyleXfs>
  <cellXfs count="90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2" fontId="24" fillId="0" borderId="2" xfId="12" applyNumberFormat="1" applyFont="1" applyFill="1" applyBorder="1" applyAlignment="1">
      <alignment horizontal="right" wrapText="1"/>
    </xf>
    <xf numFmtId="2" fontId="24" fillId="0" borderId="2" xfId="1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0" fontId="26" fillId="2" borderId="1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7" fontId="26" fillId="2" borderId="1" xfId="1" applyNumberFormat="1" applyFont="1" applyFill="1" applyBorder="1" applyAlignment="1">
      <alignment horizontal="center"/>
    </xf>
    <xf numFmtId="17" fontId="27" fillId="2" borderId="1" xfId="1" applyNumberFormat="1" applyFont="1" applyFill="1" applyBorder="1" applyAlignment="1">
      <alignment horizontal="center"/>
    </xf>
    <xf numFmtId="0" fontId="28" fillId="3" borderId="0" xfId="0" applyFont="1" applyFill="1"/>
    <xf numFmtId="2" fontId="29" fillId="0" borderId="2" xfId="1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29" fillId="0" borderId="2" xfId="5" applyNumberFormat="1" applyFont="1" applyFill="1" applyBorder="1" applyAlignment="1">
      <alignment horizontal="right" wrapText="1"/>
    </xf>
    <xf numFmtId="2" fontId="30" fillId="0" borderId="2" xfId="3" applyNumberFormat="1" applyFont="1" applyFill="1" applyBorder="1" applyAlignment="1">
      <alignment horizontal="right" wrapText="1"/>
    </xf>
    <xf numFmtId="2" fontId="31" fillId="0" borderId="2" xfId="3" applyNumberFormat="1" applyFont="1" applyFill="1" applyBorder="1" applyAlignment="1">
      <alignment horizontal="right" wrapText="1"/>
    </xf>
    <xf numFmtId="2" fontId="30" fillId="0" borderId="2" xfId="5" applyNumberFormat="1" applyFont="1" applyFill="1" applyBorder="1" applyAlignment="1">
      <alignment horizontal="right" wrapText="1"/>
    </xf>
    <xf numFmtId="2" fontId="32" fillId="0" borderId="2" xfId="5" applyNumberFormat="1" applyFont="1" applyFill="1" applyBorder="1" applyAlignment="1">
      <alignment horizontal="right" wrapText="1"/>
    </xf>
    <xf numFmtId="2" fontId="3" fillId="0" borderId="2" xfId="14" applyNumberFormat="1" applyFont="1" applyFill="1" applyBorder="1" applyAlignment="1">
      <alignment horizontal="right" wrapText="1"/>
    </xf>
    <xf numFmtId="0" fontId="33" fillId="0" borderId="7" xfId="0" applyFont="1" applyBorder="1"/>
    <xf numFmtId="0" fontId="34" fillId="4" borderId="7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2" fontId="35" fillId="4" borderId="0" xfId="0" applyNumberFormat="1" applyFont="1" applyFill="1" applyAlignment="1">
      <alignment horizontal="center" vertical="center"/>
    </xf>
    <xf numFmtId="165" fontId="35" fillId="4" borderId="0" xfId="0" applyNumberFormat="1" applyFont="1" applyFill="1" applyAlignment="1">
      <alignment horizontal="right" vertical="center"/>
    </xf>
    <xf numFmtId="165" fontId="35" fillId="4" borderId="7" xfId="0" applyNumberFormat="1" applyFont="1" applyFill="1" applyBorder="1" applyAlignment="1">
      <alignment horizontal="right" vertical="center" wrapText="1"/>
    </xf>
    <xf numFmtId="0" fontId="33" fillId="0" borderId="7" xfId="0" applyFont="1" applyBorder="1" applyAlignment="1">
      <alignment horizontal="center"/>
    </xf>
    <xf numFmtId="0" fontId="36" fillId="0" borderId="7" xfId="0" applyFont="1" applyBorder="1"/>
    <xf numFmtId="0" fontId="36" fillId="0" borderId="0" xfId="0" applyFont="1"/>
  </cellXfs>
  <cellStyles count="15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 2" xfId="14" xr:uid="{00000000-0005-0000-0000-000009000000}"/>
    <cellStyle name="Normal_Sheet2_1" xfId="1" xr:uid="{00000000-0005-0000-0000-00000A000000}"/>
    <cellStyle name="Normal_Sheet3" xfId="3" xr:uid="{00000000-0005-0000-0000-00000B000000}"/>
    <cellStyle name="Normal_Sheet3 2" xfId="12" xr:uid="{00000000-0005-0000-0000-00000C000000}"/>
    <cellStyle name="Normal_Sheet3 3" xfId="13" xr:uid="{00000000-0005-0000-0000-00000D000000}"/>
    <cellStyle name="Normal_Sheet4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72"/>
  <sheetViews>
    <sheetView zoomScale="124" zoomScaleNormal="124" workbookViewId="0">
      <pane xSplit="1" ySplit="4" topLeftCell="BO35" activePane="bottomRight" state="frozen"/>
      <selection pane="topRight" activeCell="B1" sqref="B1"/>
      <selection pane="bottomLeft" activeCell="A5" sqref="A5"/>
      <selection pane="bottomRight" activeCell="BX46" sqref="BX4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74" max="74" width="10" bestFit="1" customWidth="1"/>
    <col min="76" max="77" width="17.7109375" style="87" customWidth="1"/>
  </cols>
  <sheetData>
    <row r="2" spans="1:77" x14ac:dyDescent="0.25">
      <c r="BX2" s="81"/>
      <c r="BY2" s="81"/>
    </row>
    <row r="3" spans="1:77" ht="20.25" customHeight="1" x14ac:dyDescent="0.35">
      <c r="C3" s="13" t="s">
        <v>46</v>
      </c>
      <c r="BX3" s="82" t="s">
        <v>49</v>
      </c>
      <c r="BY3" s="82" t="s">
        <v>50</v>
      </c>
    </row>
    <row r="4" spans="1:77" s="72" customFormat="1" ht="15" customHeight="1" x14ac:dyDescent="0.25">
      <c r="A4" s="68" t="s">
        <v>5</v>
      </c>
      <c r="B4" s="69" t="s">
        <v>0</v>
      </c>
      <c r="C4" s="69" t="s">
        <v>1</v>
      </c>
      <c r="D4" s="70">
        <v>42186</v>
      </c>
      <c r="E4" s="70">
        <v>42217</v>
      </c>
      <c r="F4" s="70">
        <v>42248</v>
      </c>
      <c r="G4" s="70">
        <v>42278</v>
      </c>
      <c r="H4" s="70">
        <v>42309</v>
      </c>
      <c r="I4" s="70">
        <v>42339</v>
      </c>
      <c r="J4" s="70">
        <v>42370</v>
      </c>
      <c r="K4" s="70">
        <v>42401</v>
      </c>
      <c r="L4" s="70">
        <v>42430</v>
      </c>
      <c r="M4" s="70">
        <v>42461</v>
      </c>
      <c r="N4" s="70">
        <v>42491</v>
      </c>
      <c r="O4" s="70">
        <v>42522</v>
      </c>
      <c r="P4" s="70">
        <v>42552</v>
      </c>
      <c r="Q4" s="70">
        <v>42583</v>
      </c>
      <c r="R4" s="70">
        <v>42614</v>
      </c>
      <c r="S4" s="70">
        <v>42644</v>
      </c>
      <c r="T4" s="70">
        <v>42675</v>
      </c>
      <c r="U4" s="70">
        <v>42705</v>
      </c>
      <c r="V4" s="70">
        <v>42736</v>
      </c>
      <c r="W4" s="70">
        <v>42767</v>
      </c>
      <c r="X4" s="70">
        <v>42795</v>
      </c>
      <c r="Y4" s="70">
        <v>42826</v>
      </c>
      <c r="Z4" s="70">
        <v>42856</v>
      </c>
      <c r="AA4" s="70">
        <v>42887</v>
      </c>
      <c r="AB4" s="70">
        <v>42917</v>
      </c>
      <c r="AC4" s="70">
        <v>42948</v>
      </c>
      <c r="AD4" s="70">
        <v>42979</v>
      </c>
      <c r="AE4" s="70">
        <v>43009</v>
      </c>
      <c r="AF4" s="70">
        <v>43040</v>
      </c>
      <c r="AG4" s="70">
        <v>43070</v>
      </c>
      <c r="AH4" s="70">
        <v>43101</v>
      </c>
      <c r="AI4" s="70">
        <v>43132</v>
      </c>
      <c r="AJ4" s="70">
        <v>43160</v>
      </c>
      <c r="AK4" s="70">
        <v>43191</v>
      </c>
      <c r="AL4" s="70">
        <v>43221</v>
      </c>
      <c r="AM4" s="70">
        <v>43252</v>
      </c>
      <c r="AN4" s="70">
        <v>43282</v>
      </c>
      <c r="AO4" s="70">
        <v>43313</v>
      </c>
      <c r="AP4" s="70">
        <v>43344</v>
      </c>
      <c r="AQ4" s="70">
        <v>43374</v>
      </c>
      <c r="AR4" s="70">
        <v>43405</v>
      </c>
      <c r="AS4" s="70">
        <v>43435</v>
      </c>
      <c r="AT4" s="70">
        <v>43466</v>
      </c>
      <c r="AU4" s="70">
        <v>43497</v>
      </c>
      <c r="AV4" s="70">
        <v>43525</v>
      </c>
      <c r="AW4" s="70">
        <v>43556</v>
      </c>
      <c r="AX4" s="70">
        <v>43586</v>
      </c>
      <c r="AY4" s="70">
        <v>43617</v>
      </c>
      <c r="AZ4" s="70">
        <v>43647</v>
      </c>
      <c r="BA4" s="70">
        <v>43678</v>
      </c>
      <c r="BB4" s="70">
        <v>43709</v>
      </c>
      <c r="BC4" s="70">
        <v>43739</v>
      </c>
      <c r="BD4" s="70">
        <v>43770</v>
      </c>
      <c r="BE4" s="70">
        <v>43800</v>
      </c>
      <c r="BF4" s="70">
        <v>43831</v>
      </c>
      <c r="BG4" s="71">
        <v>43862</v>
      </c>
      <c r="BH4" s="71">
        <v>43891</v>
      </c>
      <c r="BI4" s="71">
        <v>43922</v>
      </c>
      <c r="BJ4" s="71">
        <v>43952</v>
      </c>
      <c r="BK4" s="71">
        <v>43983</v>
      </c>
      <c r="BL4" s="71">
        <v>44013</v>
      </c>
      <c r="BM4" s="71">
        <v>44044</v>
      </c>
      <c r="BN4" s="71">
        <v>44075</v>
      </c>
      <c r="BO4" s="71">
        <v>44105</v>
      </c>
      <c r="BP4" s="71">
        <v>44136</v>
      </c>
      <c r="BQ4" s="71">
        <v>44166</v>
      </c>
      <c r="BR4" s="71">
        <v>44197</v>
      </c>
      <c r="BS4" s="71">
        <v>44228</v>
      </c>
      <c r="BT4" s="71">
        <v>44256</v>
      </c>
      <c r="BU4" s="71">
        <v>44287</v>
      </c>
      <c r="BV4" s="71">
        <v>44317</v>
      </c>
      <c r="BW4" s="71">
        <v>44348</v>
      </c>
      <c r="BX4" s="82"/>
      <c r="BY4" s="82"/>
    </row>
    <row r="5" spans="1:77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5">
        <v>379.16666666666669</v>
      </c>
      <c r="BQ5" s="67">
        <v>381.16</v>
      </c>
      <c r="BR5" s="73">
        <v>366.85185185185185</v>
      </c>
      <c r="BS5" s="75">
        <v>364.81481481481484</v>
      </c>
      <c r="BT5" s="76">
        <v>380.39215686274508</v>
      </c>
      <c r="BU5" s="77">
        <v>384.44444444444451</v>
      </c>
      <c r="BV5" s="78">
        <v>421.969696969697</v>
      </c>
      <c r="BW5" s="80">
        <v>413.334</v>
      </c>
      <c r="BX5" s="83">
        <f>(BW5-BK5)/BK5*100</f>
        <v>18.625004484304913</v>
      </c>
      <c r="BY5" s="83">
        <f>(BW5-BV5)/BV5*100</f>
        <v>-2.0465206463195749</v>
      </c>
    </row>
    <row r="6" spans="1:77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5">
        <v>325</v>
      </c>
      <c r="BQ6" s="67">
        <v>330</v>
      </c>
      <c r="BR6" s="73">
        <v>366.66666666666703</v>
      </c>
      <c r="BS6" s="75">
        <v>350</v>
      </c>
      <c r="BT6" s="76">
        <v>333.33333333333337</v>
      </c>
      <c r="BU6" s="77">
        <v>250</v>
      </c>
      <c r="BV6" s="78">
        <v>305.33333333333297</v>
      </c>
      <c r="BW6" s="80">
        <v>333.33333333333331</v>
      </c>
      <c r="BX6" s="83">
        <f t="shared" ref="BX6:BX42" si="0">(BW6-BK6)/BK6*100</f>
        <v>14.28571428571427</v>
      </c>
      <c r="BY6" s="83">
        <f t="shared" ref="BY6:BY42" si="1">(BW6-BV6)/BV6*100</f>
        <v>9.1703056768560174</v>
      </c>
    </row>
    <row r="7" spans="1:77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5">
        <v>323.33333333333337</v>
      </c>
      <c r="BQ7" s="64">
        <v>320</v>
      </c>
      <c r="BR7" s="73">
        <v>361.11111111111114</v>
      </c>
      <c r="BS7" s="75">
        <v>366.66666666666703</v>
      </c>
      <c r="BT7" s="76">
        <v>383.33333333333297</v>
      </c>
      <c r="BU7" s="77">
        <v>383.33333333333343</v>
      </c>
      <c r="BV7" s="78">
        <v>422.91666666666674</v>
      </c>
      <c r="BW7" s="80">
        <v>350</v>
      </c>
      <c r="BX7" s="83">
        <f t="shared" si="0"/>
        <v>17.112810707456923</v>
      </c>
      <c r="BY7" s="83">
        <f t="shared" si="1"/>
        <v>-17.241379310344843</v>
      </c>
    </row>
    <row r="8" spans="1:77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5">
        <v>334.61538461538464</v>
      </c>
      <c r="BQ8" s="64">
        <v>341.02564102564099</v>
      </c>
      <c r="BR8" s="73">
        <v>318.0555555555556</v>
      </c>
      <c r="BS8" s="75">
        <v>343.93939393939394</v>
      </c>
      <c r="BT8" s="76">
        <v>386.36363636363637</v>
      </c>
      <c r="BU8" s="77">
        <v>398.61111111111109</v>
      </c>
      <c r="BV8" s="78">
        <v>373.61111111111114</v>
      </c>
      <c r="BW8" s="80">
        <v>372.72727272727275</v>
      </c>
      <c r="BX8" s="83">
        <f t="shared" si="0"/>
        <v>15.673981191222556</v>
      </c>
      <c r="BY8" s="83">
        <f t="shared" si="1"/>
        <v>-0.23656640757012795</v>
      </c>
    </row>
    <row r="9" spans="1:77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5">
        <v>337.77777777777777</v>
      </c>
      <c r="BQ9" s="64">
        <v>328.78787878787892</v>
      </c>
      <c r="BR9" s="73">
        <v>335.55555555555566</v>
      </c>
      <c r="BS9" s="75">
        <v>333.33333333333331</v>
      </c>
      <c r="BT9" s="76">
        <v>369.04761904761915</v>
      </c>
      <c r="BU9" s="77">
        <v>361.11111111111114</v>
      </c>
      <c r="BV9" s="78">
        <v>330.76923076923083</v>
      </c>
      <c r="BW9" s="80">
        <v>347.91499999999996</v>
      </c>
      <c r="BX9" s="83">
        <f t="shared" si="0"/>
        <v>8.5494799999999742</v>
      </c>
      <c r="BY9" s="83">
        <f t="shared" si="1"/>
        <v>5.1836046511627609</v>
      </c>
    </row>
    <row r="10" spans="1:77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5">
        <v>383.33333333333297</v>
      </c>
      <c r="BQ10" s="64">
        <v>400</v>
      </c>
      <c r="BR10" s="3">
        <v>387.99375461404799</v>
      </c>
      <c r="BS10" s="75">
        <v>407.4074074074075</v>
      </c>
      <c r="BT10" s="76">
        <v>382.222222222222</v>
      </c>
      <c r="BU10" s="77">
        <v>383.33333333333337</v>
      </c>
      <c r="BV10" s="78">
        <v>404.76190476190476</v>
      </c>
      <c r="BW10" s="80">
        <v>422.22166666666664</v>
      </c>
      <c r="BX10" s="83">
        <f t="shared" si="0"/>
        <v>31.94427083333332</v>
      </c>
      <c r="BY10" s="83">
        <f t="shared" si="1"/>
        <v>4.3135882352941106</v>
      </c>
    </row>
    <row r="11" spans="1:77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5">
        <v>212.96296296296299</v>
      </c>
      <c r="BQ11" s="64">
        <v>235.95238095238099</v>
      </c>
      <c r="BR11" s="73">
        <v>244.04761904761907</v>
      </c>
      <c r="BS11" s="75">
        <v>206.94444444444449</v>
      </c>
      <c r="BT11" s="76">
        <v>250.00000000000003</v>
      </c>
      <c r="BU11" s="77">
        <v>255.71428571428601</v>
      </c>
      <c r="BV11" s="78">
        <v>251.11111111111114</v>
      </c>
      <c r="BW11" s="80">
        <v>224.36076923076922</v>
      </c>
      <c r="BX11" s="83">
        <f t="shared" si="0"/>
        <v>-10.255692307692321</v>
      </c>
      <c r="BY11" s="83">
        <f t="shared" si="1"/>
        <v>-10.652791014295454</v>
      </c>
    </row>
    <row r="12" spans="1:77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5">
        <v>429.16666666666663</v>
      </c>
      <c r="BQ12" s="64">
        <v>436.81481481481501</v>
      </c>
      <c r="BR12" s="73">
        <v>441.66666666666663</v>
      </c>
      <c r="BS12" s="75">
        <v>447.49999999999989</v>
      </c>
      <c r="BT12" s="76">
        <v>448.1481481481481</v>
      </c>
      <c r="BU12" s="77">
        <v>452.16666666666703</v>
      </c>
      <c r="BV12" s="78">
        <v>421.42857142857144</v>
      </c>
      <c r="BW12" s="80">
        <v>434.58375000000001</v>
      </c>
      <c r="BX12" s="83">
        <f t="shared" si="0"/>
        <v>13.989180327868839</v>
      </c>
      <c r="BY12" s="83">
        <f t="shared" si="1"/>
        <v>3.1215677966101674</v>
      </c>
    </row>
    <row r="13" spans="1:77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5">
        <v>355.55555555555566</v>
      </c>
      <c r="BQ13" s="64">
        <v>355.55555555555566</v>
      </c>
      <c r="BR13" s="73">
        <v>342.42424242424249</v>
      </c>
      <c r="BS13" s="75">
        <v>355.5555555555556</v>
      </c>
      <c r="BT13" s="76">
        <v>384.84848484848482</v>
      </c>
      <c r="BU13" s="77">
        <v>357.57575757575762</v>
      </c>
      <c r="BV13" s="78">
        <v>362.50000000000006</v>
      </c>
      <c r="BW13" s="80">
        <v>357.57454545454544</v>
      </c>
      <c r="BX13" s="83">
        <f t="shared" si="0"/>
        <v>-0.97935664335663941</v>
      </c>
      <c r="BY13" s="83">
        <f t="shared" si="1"/>
        <v>-1.3587460815047208</v>
      </c>
    </row>
    <row r="14" spans="1:77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5">
        <v>395.83333333333337</v>
      </c>
      <c r="BQ14" s="64">
        <v>385.74074074074099</v>
      </c>
      <c r="BR14" s="73">
        <v>372.54901960784309</v>
      </c>
      <c r="BS14" s="75">
        <v>382.45614035087721</v>
      </c>
      <c r="BT14" s="76">
        <v>363.88888888888891</v>
      </c>
      <c r="BU14" s="77">
        <v>398.88888888888891</v>
      </c>
      <c r="BV14" s="78">
        <v>386.66666666666669</v>
      </c>
      <c r="BW14" s="80">
        <v>406.14052631578949</v>
      </c>
      <c r="BX14" s="83">
        <f t="shared" si="0"/>
        <v>8.0214176281959801</v>
      </c>
      <c r="BY14" s="83">
        <f t="shared" si="1"/>
        <v>5.0363430127041724</v>
      </c>
    </row>
    <row r="15" spans="1:77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5">
        <v>328.8095238095238</v>
      </c>
      <c r="BQ15" s="64">
        <v>307.69230769230768</v>
      </c>
      <c r="BR15" s="73">
        <v>280.76923076923072</v>
      </c>
      <c r="BS15" s="75">
        <v>306.66666666666663</v>
      </c>
      <c r="BT15" s="76">
        <v>336.30555555555998</v>
      </c>
      <c r="BU15" s="77">
        <v>353.84615384615387</v>
      </c>
      <c r="BV15" s="78">
        <v>325.59523809523813</v>
      </c>
      <c r="BW15" s="80">
        <v>341.66769230769233</v>
      </c>
      <c r="BX15" s="83">
        <f t="shared" si="0"/>
        <v>-4.3330461538461682</v>
      </c>
      <c r="BY15" s="83">
        <f t="shared" si="1"/>
        <v>4.9363296301504676</v>
      </c>
    </row>
    <row r="16" spans="1:77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5">
        <v>433.33333333333343</v>
      </c>
      <c r="BQ16" s="64">
        <v>425.83333333333337</v>
      </c>
      <c r="BR16" s="73">
        <v>400.00000000000006</v>
      </c>
      <c r="BS16" s="75">
        <v>435</v>
      </c>
      <c r="BT16" s="76">
        <v>450</v>
      </c>
      <c r="BU16" s="77">
        <v>468.33333333333337</v>
      </c>
      <c r="BV16" s="78">
        <v>477.08333333333337</v>
      </c>
      <c r="BW16" s="80">
        <v>478.33199999999999</v>
      </c>
      <c r="BX16" s="83">
        <f t="shared" si="0"/>
        <v>39.999609756097556</v>
      </c>
      <c r="BY16" s="83">
        <f t="shared" si="1"/>
        <v>0.26172925764191213</v>
      </c>
    </row>
    <row r="17" spans="1:77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5">
        <v>366.66666666666669</v>
      </c>
      <c r="BQ17" s="64">
        <v>383.33333333333331</v>
      </c>
      <c r="BR17" s="73">
        <v>360.71428571428578</v>
      </c>
      <c r="BS17" s="75">
        <v>361.90476190476198</v>
      </c>
      <c r="BT17" s="76">
        <v>332.77777777777789</v>
      </c>
      <c r="BU17" s="77">
        <v>398.61111111111109</v>
      </c>
      <c r="BV17" s="78">
        <v>384.52380952380952</v>
      </c>
      <c r="BW17" s="80">
        <v>397.62071428571431</v>
      </c>
      <c r="BX17" s="83">
        <f t="shared" si="0"/>
        <v>8.8543400325909758</v>
      </c>
      <c r="BY17" s="83">
        <f t="shared" si="1"/>
        <v>3.4060061919504734</v>
      </c>
    </row>
    <row r="18" spans="1:77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5">
        <v>333.33333333333343</v>
      </c>
      <c r="BQ18" s="64">
        <v>330.15873015873012</v>
      </c>
      <c r="BR18" s="73">
        <v>331.37254901960785</v>
      </c>
      <c r="BS18" s="75">
        <v>337.77777777777777</v>
      </c>
      <c r="BT18" s="76">
        <v>333.33333333333337</v>
      </c>
      <c r="BU18" s="77">
        <v>370.23809523809501</v>
      </c>
      <c r="BV18" s="78">
        <v>371.35416666666674</v>
      </c>
      <c r="BW18" s="80">
        <v>385.29529411764707</v>
      </c>
      <c r="BX18" s="83">
        <f t="shared" si="0"/>
        <v>18.119725203950193</v>
      </c>
      <c r="BY18" s="83">
        <f t="shared" si="1"/>
        <v>3.754132497318686</v>
      </c>
    </row>
    <row r="19" spans="1:77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5">
        <v>374.40476190476187</v>
      </c>
      <c r="BQ19" s="64">
        <v>379.36507936507945</v>
      </c>
      <c r="BR19" s="73">
        <v>389.81481481481484</v>
      </c>
      <c r="BS19" s="75">
        <v>411.11111111111109</v>
      </c>
      <c r="BT19" s="76">
        <v>447.54901960784315</v>
      </c>
      <c r="BU19" s="77">
        <v>423.95833333333331</v>
      </c>
      <c r="BV19" s="78">
        <v>464.44444444444451</v>
      </c>
      <c r="BW19" s="80">
        <v>465.68764705882359</v>
      </c>
      <c r="BX19" s="83">
        <f t="shared" si="0"/>
        <v>33.053613445378168</v>
      </c>
      <c r="BY19" s="83">
        <f t="shared" si="1"/>
        <v>0.26767520405291023</v>
      </c>
    </row>
    <row r="20" spans="1:77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5">
        <v>351.85185185185196</v>
      </c>
      <c r="BQ20" s="64">
        <v>362.61904761904799</v>
      </c>
      <c r="BR20" s="73">
        <v>394.44444444444446</v>
      </c>
      <c r="BS20" s="75">
        <v>394.4444444444444</v>
      </c>
      <c r="BT20" s="76">
        <v>395.23809523809524</v>
      </c>
      <c r="BU20" s="77">
        <v>383.33333333333326</v>
      </c>
      <c r="BV20" s="78">
        <v>385.18518518518516</v>
      </c>
      <c r="BW20" s="80">
        <v>333.33307692307693</v>
      </c>
      <c r="BX20" s="83">
        <f t="shared" si="0"/>
        <v>-8.7948584314707947</v>
      </c>
      <c r="BY20" s="83">
        <f t="shared" si="1"/>
        <v>-13.46160502958579</v>
      </c>
    </row>
    <row r="21" spans="1:77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5">
        <v>371.875</v>
      </c>
      <c r="BQ21" s="64">
        <v>372.5</v>
      </c>
      <c r="BR21" s="73">
        <v>365.90909090909088</v>
      </c>
      <c r="BS21" s="75">
        <v>369.29824561403512</v>
      </c>
      <c r="BT21" s="76">
        <v>398.61111111111114</v>
      </c>
      <c r="BU21" s="77">
        <v>380.30303030303025</v>
      </c>
      <c r="BV21" s="78">
        <v>369.99999999999989</v>
      </c>
      <c r="BW21" s="80">
        <v>396.73956521739132</v>
      </c>
      <c r="BX21" s="83">
        <f t="shared" si="0"/>
        <v>9.4453973013493631</v>
      </c>
      <c r="BY21" s="83">
        <f t="shared" si="1"/>
        <v>7.226909518213902</v>
      </c>
    </row>
    <row r="22" spans="1:77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5">
        <v>350</v>
      </c>
      <c r="BQ22" s="64">
        <v>345.00000000000011</v>
      </c>
      <c r="BR22" s="73">
        <v>321.42857142857139</v>
      </c>
      <c r="BS22" s="75">
        <v>345.00000000000011</v>
      </c>
      <c r="BT22" s="76">
        <v>350.00000000000006</v>
      </c>
      <c r="BU22" s="77">
        <v>328.33333333333343</v>
      </c>
      <c r="BV22" s="78">
        <v>326.1904761904762</v>
      </c>
      <c r="BW22" s="80">
        <v>401.04062499999998</v>
      </c>
      <c r="BX22" s="83">
        <f t="shared" si="0"/>
        <v>22.872021276595706</v>
      </c>
      <c r="BY22" s="83">
        <f t="shared" si="1"/>
        <v>22.946760948905098</v>
      </c>
    </row>
    <row r="23" spans="1:77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5">
        <v>405.51851851851802</v>
      </c>
      <c r="BQ23" s="64">
        <v>379.74358974359001</v>
      </c>
      <c r="BR23" s="73">
        <v>379.82456140350877</v>
      </c>
      <c r="BS23" s="75">
        <v>369.74358974359001</v>
      </c>
      <c r="BT23" s="76">
        <v>340.27777777777789</v>
      </c>
      <c r="BU23" s="77">
        <v>347.27272727272702</v>
      </c>
      <c r="BV23" s="78">
        <v>384.72222222222234</v>
      </c>
      <c r="BW23" s="80">
        <v>343.33199999999999</v>
      </c>
      <c r="BX23" s="83">
        <f t="shared" si="0"/>
        <v>8.4434617814276596</v>
      </c>
      <c r="BY23" s="83">
        <f t="shared" si="1"/>
        <v>-10.758469314079452</v>
      </c>
    </row>
    <row r="24" spans="1:77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5">
        <v>336.2745098039216</v>
      </c>
      <c r="BQ24" s="64">
        <v>356.41025641025601</v>
      </c>
      <c r="BR24" s="73">
        <v>380.95238095238102</v>
      </c>
      <c r="BS24" s="75">
        <v>406.41025641025647</v>
      </c>
      <c r="BT24" s="76">
        <v>384.75</v>
      </c>
      <c r="BU24" s="77">
        <v>393.33333333333297</v>
      </c>
      <c r="BV24" s="78">
        <v>332.40740740740739</v>
      </c>
      <c r="BW24" s="80">
        <v>350</v>
      </c>
      <c r="BX24" s="83">
        <f t="shared" si="0"/>
        <v>-3.9215686274509629</v>
      </c>
      <c r="BY24" s="83">
        <f t="shared" si="1"/>
        <v>5.2924791086351028</v>
      </c>
    </row>
    <row r="25" spans="1:77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5">
        <v>353.33333333333297</v>
      </c>
      <c r="BQ25" s="64">
        <v>340.51282051282101</v>
      </c>
      <c r="BR25" s="73">
        <v>326.1904761904762</v>
      </c>
      <c r="BS25" s="75">
        <v>320.51282051282061</v>
      </c>
      <c r="BT25" s="76">
        <v>318.33333333333337</v>
      </c>
      <c r="BU25" s="77">
        <v>332.72727272727298</v>
      </c>
      <c r="BV25" s="78">
        <v>345.23809523809524</v>
      </c>
      <c r="BW25" s="80">
        <v>312.22133333333329</v>
      </c>
      <c r="BX25" s="83">
        <f t="shared" si="0"/>
        <v>-3.4367010309277406</v>
      </c>
      <c r="BY25" s="83">
        <f t="shared" si="1"/>
        <v>-9.5634758620689784</v>
      </c>
    </row>
    <row r="26" spans="1:77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5">
        <v>398.1481481481481</v>
      </c>
      <c r="BQ26" s="64">
        <v>385.2941176470589</v>
      </c>
      <c r="BR26" s="73">
        <v>358.33333333333297</v>
      </c>
      <c r="BS26" s="75">
        <v>381.66666666666669</v>
      </c>
      <c r="BT26" s="76">
        <v>365.33333333333297</v>
      </c>
      <c r="BU26" s="77">
        <v>305.5555555555556</v>
      </c>
      <c r="BV26" s="78">
        <v>350.00000000000011</v>
      </c>
      <c r="BW26" s="80">
        <v>349.99799999999993</v>
      </c>
      <c r="BX26" s="83">
        <f t="shared" si="0"/>
        <v>16.665999999999979</v>
      </c>
      <c r="BY26" s="83">
        <f t="shared" si="1"/>
        <v>-5.7142857148002272E-4</v>
      </c>
    </row>
    <row r="27" spans="1:77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5">
        <v>335.29411764705884</v>
      </c>
      <c r="BQ27" s="64">
        <v>330.39215686274514</v>
      </c>
      <c r="BR27" s="73">
        <v>330.39215686274514</v>
      </c>
      <c r="BS27" s="75">
        <v>329.16666666666669</v>
      </c>
      <c r="BT27" s="76">
        <v>338.88888888888891</v>
      </c>
      <c r="BU27" s="77">
        <v>345.83333333333337</v>
      </c>
      <c r="BV27" s="78">
        <v>355.5555555555556</v>
      </c>
      <c r="BW27" s="80">
        <v>375</v>
      </c>
      <c r="BX27" s="83">
        <f t="shared" si="0"/>
        <v>15.116279069767444</v>
      </c>
      <c r="BY27" s="83">
        <f t="shared" si="1"/>
        <v>5.4687499999999867</v>
      </c>
    </row>
    <row r="28" spans="1:77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5">
        <v>322.22222222222223</v>
      </c>
      <c r="BQ28" s="64">
        <v>338.33333333333297</v>
      </c>
      <c r="BR28" s="73">
        <v>358.33333333333297</v>
      </c>
      <c r="BS28" s="75">
        <v>349.79166666666703</v>
      </c>
      <c r="BT28" s="76">
        <v>348.4848484848485</v>
      </c>
      <c r="BU28" s="77">
        <v>315.47619047619048</v>
      </c>
      <c r="BV28" s="78">
        <v>364.58333333333331</v>
      </c>
      <c r="BW28" s="80">
        <v>344.44555555555559</v>
      </c>
      <c r="BX28" s="83">
        <f t="shared" si="0"/>
        <v>10.059526627218936</v>
      </c>
      <c r="BY28" s="83">
        <f t="shared" si="1"/>
        <v>-5.523504761904749</v>
      </c>
    </row>
    <row r="29" spans="1:77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5">
        <v>352.49999999999994</v>
      </c>
      <c r="BQ29" s="64">
        <v>357.77777777777777</v>
      </c>
      <c r="BR29" s="73">
        <v>402.66666666666703</v>
      </c>
      <c r="BS29" s="75">
        <v>388.33333333333297</v>
      </c>
      <c r="BT29" s="76">
        <v>350.00000000000006</v>
      </c>
      <c r="BU29" s="77">
        <v>355</v>
      </c>
      <c r="BV29" s="78">
        <v>353.17460317460325</v>
      </c>
      <c r="BW29" s="80">
        <v>366.66666666666669</v>
      </c>
      <c r="BX29" s="83">
        <f t="shared" si="0"/>
        <v>13.33333333333335</v>
      </c>
      <c r="BY29" s="83">
        <f t="shared" si="1"/>
        <v>3.8202247191011072</v>
      </c>
    </row>
    <row r="30" spans="1:77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5">
        <v>366.66666666666657</v>
      </c>
      <c r="BQ30" s="64">
        <v>360.60606060606057</v>
      </c>
      <c r="BR30" s="73">
        <v>355.55555555555549</v>
      </c>
      <c r="BS30" s="75">
        <v>343.0555555555556</v>
      </c>
      <c r="BT30" s="76">
        <v>358.71794871794901</v>
      </c>
      <c r="BU30" s="77">
        <v>375.64102564102569</v>
      </c>
      <c r="BV30" s="78">
        <v>340.85185185185185</v>
      </c>
      <c r="BW30" s="80">
        <v>393.5884615384615</v>
      </c>
      <c r="BX30" s="83">
        <f t="shared" si="0"/>
        <v>11.012130177514777</v>
      </c>
      <c r="BY30" s="83">
        <f t="shared" si="1"/>
        <v>15.472003276523532</v>
      </c>
    </row>
    <row r="31" spans="1:77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5">
        <v>316.66666666666669</v>
      </c>
      <c r="BQ31" s="64">
        <v>327.77777777777783</v>
      </c>
      <c r="BR31" s="73">
        <v>300.00000000000006</v>
      </c>
      <c r="BS31" s="75">
        <v>316.66666666666669</v>
      </c>
      <c r="BT31" s="76">
        <v>339.58333333333343</v>
      </c>
      <c r="BU31" s="77">
        <v>315.15151515151524</v>
      </c>
      <c r="BV31" s="78">
        <v>312.50000000000006</v>
      </c>
      <c r="BW31" s="80">
        <v>347.72727272727275</v>
      </c>
      <c r="BX31" s="83">
        <f t="shared" si="0"/>
        <v>8.101742816768704</v>
      </c>
      <c r="BY31" s="83">
        <f t="shared" si="1"/>
        <v>11.272727272727259</v>
      </c>
    </row>
    <row r="32" spans="1:77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5">
        <v>341.11111111111114</v>
      </c>
      <c r="BQ32" s="64">
        <v>337.77777777777777</v>
      </c>
      <c r="BR32" s="73">
        <v>346.66666666666669</v>
      </c>
      <c r="BS32" s="75">
        <v>345.83333333333343</v>
      </c>
      <c r="BT32" s="76">
        <v>351.1904761904762</v>
      </c>
      <c r="BU32" s="77">
        <v>364.58333333333331</v>
      </c>
      <c r="BV32" s="78">
        <v>347.22222222222229</v>
      </c>
      <c r="BW32" s="80">
        <v>362.22066666666666</v>
      </c>
      <c r="BX32" s="83">
        <f t="shared" si="0"/>
        <v>12.027010309278355</v>
      </c>
      <c r="BY32" s="83">
        <f t="shared" si="1"/>
        <v>4.3195519999999785</v>
      </c>
    </row>
    <row r="33" spans="1:77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5">
        <v>333.33333333333337</v>
      </c>
      <c r="BQ33" s="64">
        <v>327.77777777777777</v>
      </c>
      <c r="BR33" s="73">
        <v>346.875</v>
      </c>
      <c r="BS33" s="75">
        <v>335.41666666666669</v>
      </c>
      <c r="BT33" s="76">
        <v>340.19607843137254</v>
      </c>
      <c r="BU33" s="77">
        <v>367.85714285714283</v>
      </c>
      <c r="BV33" s="78">
        <v>344.4444444444444</v>
      </c>
      <c r="BW33" s="80">
        <v>333.33083333333326</v>
      </c>
      <c r="BX33" s="83">
        <f t="shared" si="0"/>
        <v>5.5547638888888677</v>
      </c>
      <c r="BY33" s="83">
        <f t="shared" si="1"/>
        <v>-3.2265322580645255</v>
      </c>
    </row>
    <row r="34" spans="1:77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5">
        <v>367.70833333333297</v>
      </c>
      <c r="BQ34" s="64">
        <v>354.31372549019602</v>
      </c>
      <c r="BR34" s="73">
        <v>345.37037037037038</v>
      </c>
      <c r="BS34" s="75">
        <v>351.19047619047626</v>
      </c>
      <c r="BT34" s="76">
        <v>326.85185185185185</v>
      </c>
      <c r="BU34" s="77">
        <v>349.12280701754378</v>
      </c>
      <c r="BV34" s="78">
        <v>376.66666666666703</v>
      </c>
      <c r="BW34" s="80">
        <v>360.83299999999997</v>
      </c>
      <c r="BX34" s="83">
        <f t="shared" si="0"/>
        <v>10.836075085324227</v>
      </c>
      <c r="BY34" s="83">
        <f t="shared" si="1"/>
        <v>-4.2036283185841707</v>
      </c>
    </row>
    <row r="35" spans="1:77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5">
        <v>317.85714285714295</v>
      </c>
      <c r="BQ35" s="64">
        <v>317.59259259259261</v>
      </c>
      <c r="BR35" s="73">
        <v>356.5625</v>
      </c>
      <c r="BS35" s="75">
        <v>334.76190476190499</v>
      </c>
      <c r="BT35" s="76">
        <v>331.57894736842104</v>
      </c>
      <c r="BU35" s="77">
        <v>322.22222222222229</v>
      </c>
      <c r="BV35" s="78">
        <v>332.35294117647061</v>
      </c>
      <c r="BW35" s="80">
        <v>341.66499999999996</v>
      </c>
      <c r="BX35" s="83">
        <f t="shared" si="0"/>
        <v>22.184834437086085</v>
      </c>
      <c r="BY35" s="83">
        <f t="shared" si="1"/>
        <v>2.8018584070796289</v>
      </c>
    </row>
    <row r="36" spans="1:77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5">
        <v>366.66666666666669</v>
      </c>
      <c r="BQ36" s="64">
        <v>357.14285714285722</v>
      </c>
      <c r="BR36" s="73">
        <v>360.41666666666663</v>
      </c>
      <c r="BS36" s="75">
        <v>361.66666666666674</v>
      </c>
      <c r="BT36" s="76">
        <v>392.59259259259261</v>
      </c>
      <c r="BU36" s="77">
        <v>392.59259259259261</v>
      </c>
      <c r="BV36" s="78">
        <v>391.66666666666669</v>
      </c>
      <c r="BW36" s="80">
        <v>396.29777777777781</v>
      </c>
      <c r="BX36" s="83">
        <f t="shared" si="0"/>
        <v>15.054193548387081</v>
      </c>
      <c r="BY36" s="83">
        <f t="shared" si="1"/>
        <v>1.1824113475177338</v>
      </c>
    </row>
    <row r="37" spans="1:77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5">
        <v>283.33333333333331</v>
      </c>
      <c r="BQ37" s="64">
        <v>302.03703703703701</v>
      </c>
      <c r="BR37" s="73">
        <v>274.56140350877195</v>
      </c>
      <c r="BS37" s="75">
        <v>309.64912280701799</v>
      </c>
      <c r="BT37" s="76">
        <v>325.87301587301602</v>
      </c>
      <c r="BU37" s="77">
        <v>357.89473684210498</v>
      </c>
      <c r="BV37" s="78">
        <v>307.01754385964921</v>
      </c>
      <c r="BW37" s="80">
        <v>352.10421052631602</v>
      </c>
      <c r="BX37" s="83">
        <f t="shared" si="0"/>
        <v>28.905948260481768</v>
      </c>
      <c r="BY37" s="83">
        <f t="shared" si="1"/>
        <v>14.685371428571473</v>
      </c>
    </row>
    <row r="38" spans="1:77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5">
        <v>347.61904761904799</v>
      </c>
      <c r="BQ38" s="64">
        <v>350</v>
      </c>
      <c r="BR38" s="73">
        <v>321.66666666666674</v>
      </c>
      <c r="BS38" s="75">
        <v>350.00000000000011</v>
      </c>
      <c r="BT38" s="76">
        <v>333.33333333333343</v>
      </c>
      <c r="BU38" s="77">
        <v>333.33333333333343</v>
      </c>
      <c r="BV38" s="78">
        <v>369.04761904761915</v>
      </c>
      <c r="BW38" s="80">
        <v>358.33333333333331</v>
      </c>
      <c r="BX38" s="83">
        <f t="shared" si="0"/>
        <v>-11.034482758620706</v>
      </c>
      <c r="BY38" s="83">
        <f t="shared" si="1"/>
        <v>-2.903225806451645</v>
      </c>
    </row>
    <row r="39" spans="1:77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5">
        <v>411.51515151515201</v>
      </c>
      <c r="BQ39" s="64">
        <v>423.33333333333297</v>
      </c>
      <c r="BR39" s="73">
        <v>430</v>
      </c>
      <c r="BS39" s="75">
        <v>448.33333333333331</v>
      </c>
      <c r="BT39" s="76">
        <v>466.66666666666663</v>
      </c>
      <c r="BU39" s="77">
        <v>478.88888888888903</v>
      </c>
      <c r="BV39" s="78">
        <v>437.03703703703707</v>
      </c>
      <c r="BW39" s="80">
        <v>488.334</v>
      </c>
      <c r="BX39" s="83">
        <f t="shared" si="0"/>
        <v>20.824907216494839</v>
      </c>
      <c r="BY39" s="83">
        <f t="shared" si="1"/>
        <v>11.737440677966095</v>
      </c>
    </row>
    <row r="40" spans="1:77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5">
        <v>376.66666666666669</v>
      </c>
      <c r="BQ40" s="64">
        <v>359.277777777778</v>
      </c>
      <c r="BR40" s="73">
        <v>318.33333333333337</v>
      </c>
      <c r="BS40" s="75">
        <v>297.277777777778</v>
      </c>
      <c r="BT40" s="76">
        <v>296.4285714285715</v>
      </c>
      <c r="BU40" s="77">
        <v>290.27777777777783</v>
      </c>
      <c r="BV40" s="78">
        <v>298.14814814814798</v>
      </c>
      <c r="BW40" s="80">
        <v>349.99699999999996</v>
      </c>
      <c r="BX40" s="83">
        <f t="shared" si="0"/>
        <v>-6.6674666666666784</v>
      </c>
      <c r="BY40" s="83">
        <f t="shared" si="1"/>
        <v>17.390298136646017</v>
      </c>
    </row>
    <row r="41" spans="1:77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5">
        <v>355.555555555556</v>
      </c>
      <c r="BQ41" s="64">
        <v>325.64102564102598</v>
      </c>
      <c r="BR41" s="73">
        <v>296.15384615384613</v>
      </c>
      <c r="BS41" s="75">
        <v>305.12820512820514</v>
      </c>
      <c r="BT41" s="76">
        <v>333.33333333333337</v>
      </c>
      <c r="BU41" s="77">
        <v>344.28571428571399</v>
      </c>
      <c r="BV41" s="78">
        <v>321.42857142857144</v>
      </c>
      <c r="BW41" s="80">
        <v>312.74294117647054</v>
      </c>
      <c r="BX41" s="83">
        <f t="shared" si="0"/>
        <v>1.0206001108385145</v>
      </c>
      <c r="BY41" s="83">
        <f t="shared" si="1"/>
        <v>-2.7021960784313932</v>
      </c>
    </row>
    <row r="42" spans="1:77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:BN42" si="20">AVERAGE(BM5:BM41)</f>
        <v>346.53415247795039</v>
      </c>
      <c r="BN42" s="14">
        <f t="shared" si="20"/>
        <v>347.97824652140508</v>
      </c>
      <c r="BO42" s="14">
        <f t="shared" ref="BO42:BP42" si="21">AVERAGE(BO5:BO41)</f>
        <v>352.93048147653406</v>
      </c>
      <c r="BP42" s="14">
        <f t="shared" si="21"/>
        <v>353.3786489227665</v>
      </c>
      <c r="BQ42" s="14">
        <f t="shared" ref="BQ42:BW42" si="22">AVERAGE(BQ5:BQ41)</f>
        <v>352.79136861136845</v>
      </c>
      <c r="BR42" s="14">
        <f t="shared" si="22"/>
        <v>350.54675534771684</v>
      </c>
      <c r="BS42" s="14">
        <f t="shared" si="22"/>
        <v>355.79528305186199</v>
      </c>
      <c r="BT42" s="14">
        <f t="shared" si="22"/>
        <v>361.29208234084416</v>
      </c>
      <c r="BU42" s="14">
        <f t="shared" si="22"/>
        <v>362.68067996357479</v>
      </c>
      <c r="BV42" s="14">
        <f t="shared" si="22"/>
        <v>363.50026691183808</v>
      </c>
      <c r="BW42" s="14">
        <f t="shared" si="22"/>
        <v>370.29041976415976</v>
      </c>
      <c r="BX42" s="84">
        <f t="shared" si="0"/>
        <v>10.840359784548346</v>
      </c>
      <c r="BY42" s="84">
        <f t="shared" si="1"/>
        <v>1.8679911599538217</v>
      </c>
    </row>
    <row r="43" spans="1:77" ht="15" customHeight="1" x14ac:dyDescent="0.25">
      <c r="A43" s="11" t="s">
        <v>44</v>
      </c>
      <c r="E43" s="14">
        <f>E42/D42*100-100</f>
        <v>7.5524922131515524</v>
      </c>
      <c r="F43" s="14">
        <f t="shared" ref="F43:AS43" si="23">F42/E42*100-100</f>
        <v>12.140921363290147</v>
      </c>
      <c r="G43" s="14">
        <f t="shared" si="23"/>
        <v>-4.9945461730845722</v>
      </c>
      <c r="H43" s="14">
        <f t="shared" si="23"/>
        <v>1.3108290224215011</v>
      </c>
      <c r="I43" s="14">
        <f t="shared" si="23"/>
        <v>13.841233912217078</v>
      </c>
      <c r="J43" s="14">
        <f t="shared" si="23"/>
        <v>-14.01623722496889</v>
      </c>
      <c r="K43" s="14">
        <f t="shared" si="23"/>
        <v>19.483947276998421</v>
      </c>
      <c r="L43" s="14">
        <f t="shared" si="23"/>
        <v>-16.764243847781174</v>
      </c>
      <c r="M43" s="14">
        <f t="shared" si="23"/>
        <v>-3.738053229139382E-2</v>
      </c>
      <c r="N43" s="14">
        <f t="shared" si="23"/>
        <v>4.1012665574236422</v>
      </c>
      <c r="O43" s="14">
        <f t="shared" si="23"/>
        <v>2.1823222231757313</v>
      </c>
      <c r="P43" s="14">
        <f t="shared" si="23"/>
        <v>30.655037197236396</v>
      </c>
      <c r="Q43" s="14">
        <f t="shared" si="23"/>
        <v>-3.8993359553723366</v>
      </c>
      <c r="R43" s="14">
        <f t="shared" si="23"/>
        <v>-3.1905271691828716</v>
      </c>
      <c r="S43" s="14">
        <f t="shared" si="23"/>
        <v>1.4033088234866682</v>
      </c>
      <c r="T43" s="14">
        <f t="shared" si="23"/>
        <v>-3.3716008044298036</v>
      </c>
      <c r="U43" s="14">
        <f t="shared" si="23"/>
        <v>-18.031565582230456</v>
      </c>
      <c r="V43" s="14">
        <f t="shared" si="23"/>
        <v>87.119108591287386</v>
      </c>
      <c r="W43" s="14">
        <f t="shared" si="23"/>
        <v>-18.769048950226193</v>
      </c>
      <c r="X43" s="14">
        <f t="shared" si="23"/>
        <v>-11.59366430770217</v>
      </c>
      <c r="Y43" s="14">
        <f t="shared" si="23"/>
        <v>-9.8722827814000169</v>
      </c>
      <c r="Z43" s="14">
        <f t="shared" si="23"/>
        <v>8.0094914296793718</v>
      </c>
      <c r="AA43" s="14">
        <f t="shared" si="23"/>
        <v>-5.2831078271856029</v>
      </c>
      <c r="AB43" s="14">
        <f t="shared" si="23"/>
        <v>-2.3590127062510788</v>
      </c>
      <c r="AC43" s="14">
        <f t="shared" si="23"/>
        <v>-19.597389680120202</v>
      </c>
      <c r="AD43" s="14">
        <f t="shared" si="23"/>
        <v>17.276334033663929</v>
      </c>
      <c r="AE43" s="14">
        <f t="shared" si="23"/>
        <v>3.3871598215067706</v>
      </c>
      <c r="AF43" s="14">
        <f t="shared" si="23"/>
        <v>-2.3063243369887942</v>
      </c>
      <c r="AG43" s="14">
        <f t="shared" si="23"/>
        <v>8.794302176464285</v>
      </c>
      <c r="AH43" s="14">
        <f t="shared" si="23"/>
        <v>-0.61240065953927569</v>
      </c>
      <c r="AI43" s="14">
        <f t="shared" si="23"/>
        <v>-9.6484687358426413E-2</v>
      </c>
      <c r="AJ43" s="14">
        <f t="shared" si="23"/>
        <v>-6.7854631110225796</v>
      </c>
      <c r="AK43" s="14">
        <f t="shared" si="23"/>
        <v>3.5310404561180064</v>
      </c>
      <c r="AL43" s="14">
        <f t="shared" si="23"/>
        <v>0.6468447294279116</v>
      </c>
      <c r="AM43" s="14">
        <f t="shared" si="23"/>
        <v>-0.2196196171331195</v>
      </c>
      <c r="AN43" s="14">
        <f t="shared" si="23"/>
        <v>-1.0022122103510469</v>
      </c>
      <c r="AO43" s="14">
        <f t="shared" si="23"/>
        <v>4.2906229639763467</v>
      </c>
      <c r="AP43" s="14">
        <f t="shared" si="23"/>
        <v>2.953873560005178</v>
      </c>
      <c r="AQ43" s="14">
        <f t="shared" si="23"/>
        <v>6.1482068751701036</v>
      </c>
      <c r="AR43" s="14">
        <f t="shared" si="23"/>
        <v>-5.4606953067483488</v>
      </c>
      <c r="AS43" s="14">
        <f t="shared" si="23"/>
        <v>-2.5435388938032872</v>
      </c>
      <c r="AT43" s="14">
        <f t="shared" ref="AT43" si="24">AT42/AS42*100-100</f>
        <v>5.3459874780642451</v>
      </c>
      <c r="AU43" s="14">
        <f t="shared" ref="AU43" si="25">AU42/AT42*100-100</f>
        <v>-0.27481946219153031</v>
      </c>
      <c r="AV43" s="14">
        <f t="shared" ref="AV43" si="26">AV42/AU42*100-100</f>
        <v>-0.49147643791674511</v>
      </c>
      <c r="AW43" s="14">
        <f t="shared" ref="AW43:AX43" si="27">AW42/AV42*100-100</f>
        <v>4.0563421528184307</v>
      </c>
      <c r="AX43" s="14">
        <f t="shared" si="27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8">BA42/AZ42*100-100</f>
        <v>2.0917768782232145</v>
      </c>
      <c r="BB43" s="14">
        <f t="shared" si="28"/>
        <v>-1.2959078893208584</v>
      </c>
      <c r="BC43" s="14">
        <f t="shared" si="28"/>
        <v>1.9650061327192105</v>
      </c>
      <c r="BD43" s="14">
        <f t="shared" si="28"/>
        <v>-2.2097993428757974</v>
      </c>
      <c r="BE43" s="14">
        <f t="shared" si="28"/>
        <v>0.95933795056011206</v>
      </c>
      <c r="BF43" s="14">
        <f t="shared" si="28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9">BI42/BH42*100-100</f>
        <v>2.4438675217512582</v>
      </c>
      <c r="BJ43" s="14">
        <f t="shared" ref="BJ43:BN43" si="30">BJ42/BI42*100-100</f>
        <v>-2.6125088602284734</v>
      </c>
      <c r="BK43" s="14">
        <f t="shared" si="30"/>
        <v>0.20693594340679056</v>
      </c>
      <c r="BL43" s="14">
        <f t="shared" si="30"/>
        <v>0.43942871224231794</v>
      </c>
      <c r="BM43" s="14">
        <f t="shared" si="30"/>
        <v>3.2754889198744621</v>
      </c>
      <c r="BN43" s="14">
        <f t="shared" si="30"/>
        <v>0.41672488357306747</v>
      </c>
      <c r="BO43" s="14">
        <f t="shared" ref="BO43:BS43" si="31">BO42/BN42*100-100</f>
        <v>1.4231449823758737</v>
      </c>
      <c r="BP43" s="14">
        <f t="shared" si="31"/>
        <v>0.12698462438196145</v>
      </c>
      <c r="BQ43" s="14">
        <f t="shared" si="31"/>
        <v>-0.16619009472934465</v>
      </c>
      <c r="BR43" s="14">
        <f t="shared" si="31"/>
        <v>-0.63624381528569529</v>
      </c>
      <c r="BS43" s="14">
        <f t="shared" si="31"/>
        <v>1.4972404177408407</v>
      </c>
      <c r="BT43" s="14">
        <f>BT42/BS42*100-100</f>
        <v>1.5449331542096303</v>
      </c>
      <c r="BU43" s="14">
        <f t="shared" ref="BU43:BW43" si="32">BU42/BT42*100-100</f>
        <v>0.38434211282290676</v>
      </c>
      <c r="BV43" s="14">
        <f t="shared" si="32"/>
        <v>0.22598031644409389</v>
      </c>
      <c r="BW43" s="14">
        <f t="shared" si="32"/>
        <v>1.8679911599538173</v>
      </c>
      <c r="BX43" s="85"/>
      <c r="BY43" s="85"/>
    </row>
    <row r="44" spans="1:77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3">P42/D42*100-100</f>
        <v>57.007393479165984</v>
      </c>
      <c r="Q44" s="14">
        <f t="shared" si="33"/>
        <v>40.289773512277236</v>
      </c>
      <c r="R44" s="14">
        <f t="shared" si="33"/>
        <v>21.109928937361303</v>
      </c>
      <c r="S44" s="14">
        <f t="shared" si="33"/>
        <v>29.265710871711349</v>
      </c>
      <c r="T44" s="14">
        <f t="shared" si="33"/>
        <v>23.291249641699281</v>
      </c>
      <c r="U44" s="14">
        <f t="shared" si="33"/>
        <v>-11.227326310138153</v>
      </c>
      <c r="V44" s="14">
        <f t="shared" si="33"/>
        <v>93.188376874986886</v>
      </c>
      <c r="W44" s="14">
        <f t="shared" si="33"/>
        <v>31.338777659702515</v>
      </c>
      <c r="X44" s="14">
        <f t="shared" si="33"/>
        <v>39.497502082705694</v>
      </c>
      <c r="Y44" s="14">
        <f t="shared" si="33"/>
        <v>25.772928794373399</v>
      </c>
      <c r="Z44" s="14">
        <f t="shared" si="33"/>
        <v>30.494762685793688</v>
      </c>
      <c r="AA44" s="14">
        <f t="shared" si="33"/>
        <v>20.960828619962271</v>
      </c>
      <c r="AB44" s="14">
        <f t="shared" si="33"/>
        <v>-9.6036786358750845</v>
      </c>
      <c r="AC44" s="14">
        <f t="shared" si="33"/>
        <v>-24.369927375161865</v>
      </c>
      <c r="AD44" s="14">
        <f t="shared" si="33"/>
        <v>-8.3806842369527459</v>
      </c>
      <c r="AE44" s="14">
        <f t="shared" si="33"/>
        <v>-6.5882469573090532</v>
      </c>
      <c r="AF44" s="14">
        <f t="shared" si="33"/>
        <v>-5.5584322948785001</v>
      </c>
      <c r="AG44" s="14">
        <f t="shared" si="33"/>
        <v>25.349526655136373</v>
      </c>
      <c r="AH44" s="14">
        <f t="shared" si="33"/>
        <v>-33.421078015454114</v>
      </c>
      <c r="AI44" s="14">
        <f t="shared" si="33"/>
        <v>-18.116576673999546</v>
      </c>
      <c r="AJ44" s="14">
        <f t="shared" si="33"/>
        <v>-13.663140492744063</v>
      </c>
      <c r="AK44" s="14">
        <f t="shared" si="33"/>
        <v>-0.82357380893243715</v>
      </c>
      <c r="AL44" s="14">
        <f t="shared" si="33"/>
        <v>-7.5840999198603924</v>
      </c>
      <c r="AM44" s="14">
        <f t="shared" si="33"/>
        <v>-2.643620880246317</v>
      </c>
      <c r="AN44" s="14">
        <f t="shared" si="33"/>
        <v>-1.2907752451308454</v>
      </c>
      <c r="AO44" s="14">
        <f t="shared" si="33"/>
        <v>28.036222966148216</v>
      </c>
      <c r="AP44" s="14">
        <f t="shared" si="33"/>
        <v>12.399702966274845</v>
      </c>
      <c r="AQ44" s="14">
        <f t="shared" si="33"/>
        <v>15.401438087381351</v>
      </c>
      <c r="AR44" s="14">
        <f t="shared" si="33"/>
        <v>11.675312074608499</v>
      </c>
      <c r="AS44" s="14">
        <f t="shared" si="33"/>
        <v>3.7230718833640708E-2</v>
      </c>
      <c r="AT44" s="14">
        <f t="shared" ref="AT44" si="34">AT42/AH42*100-100</f>
        <v>6.0345649213828807</v>
      </c>
      <c r="AU44" s="14">
        <f t="shared" ref="AU44" si="35">AU42/AI42*100-100</f>
        <v>5.8452857934101985</v>
      </c>
      <c r="AV44" s="14">
        <f t="shared" ref="AV44" si="36">AV42/AJ42*100-100</f>
        <v>12.992119757604655</v>
      </c>
      <c r="AW44" s="14">
        <f t="shared" ref="AW44:AX44" si="37">AW42/AK42*100-100</f>
        <v>13.565425617962617</v>
      </c>
      <c r="AX44" s="14">
        <f t="shared" si="37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8">BA42/AO42*100-100</f>
        <v>11.737109548955218</v>
      </c>
      <c r="BB44" s="14">
        <f t="shared" si="38"/>
        <v>7.1247692946014354</v>
      </c>
      <c r="BC44" s="14">
        <f t="shared" si="38"/>
        <v>2.9030831480323371</v>
      </c>
      <c r="BD44" s="14">
        <f t="shared" si="38"/>
        <v>6.4415819635399032</v>
      </c>
      <c r="BE44" s="14">
        <f t="shared" si="38"/>
        <v>10.267410938913855</v>
      </c>
      <c r="BF44" s="14">
        <f t="shared" si="38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9">BI42/AW42*100-100</f>
        <v>8.2412379338687032</v>
      </c>
      <c r="BJ44" s="14">
        <f t="shared" ref="BJ44:BN44" si="40">BJ42/AX42*100-100</f>
        <v>5.5333658539064885</v>
      </c>
      <c r="BK44" s="14">
        <f t="shared" si="40"/>
        <v>5.5771893938942441</v>
      </c>
      <c r="BL44" s="14">
        <f t="shared" si="40"/>
        <v>6.1747719115474666</v>
      </c>
      <c r="BM44" s="14">
        <f t="shared" si="40"/>
        <v>7.405824596438876</v>
      </c>
      <c r="BN44" s="14">
        <f t="shared" si="40"/>
        <v>9.2694427228007896</v>
      </c>
      <c r="BO44" s="14">
        <f t="shared" ref="BO44:BS44" si="41">BO42/BC42*100-100</f>
        <v>8.6887644276013418</v>
      </c>
      <c r="BP44" s="14">
        <f t="shared" si="41"/>
        <v>11.285979285826215</v>
      </c>
      <c r="BQ44" s="14">
        <f t="shared" si="41"/>
        <v>10.045326432149238</v>
      </c>
      <c r="BR44" s="14">
        <f t="shared" si="41"/>
        <v>8.3061548650969996</v>
      </c>
      <c r="BS44" s="14">
        <f t="shared" si="41"/>
        <v>8.8275661028763324</v>
      </c>
      <c r="BT44" s="14">
        <f>BT42/BH42*100-100</f>
        <v>8.1187015600906847</v>
      </c>
      <c r="BU44" s="14">
        <f t="shared" ref="BU44:BW44" si="42">BU42/BI42*100-100</f>
        <v>5.9450896257689863</v>
      </c>
      <c r="BV44" s="14">
        <f t="shared" si="42"/>
        <v>9.0330014993046603</v>
      </c>
      <c r="BW44" s="14">
        <f t="shared" si="42"/>
        <v>10.84035978454834</v>
      </c>
      <c r="BX44" s="86"/>
      <c r="BY44" s="86"/>
    </row>
    <row r="46" spans="1:77" ht="15" customHeight="1" x14ac:dyDescent="0.25">
      <c r="A46" s="12" t="s">
        <v>47</v>
      </c>
      <c r="BX46" s="88"/>
      <c r="BY46" s="88"/>
    </row>
    <row r="47" spans="1:77" ht="15" customHeight="1" x14ac:dyDescent="0.25">
      <c r="A47" s="4" t="s">
        <v>39</v>
      </c>
      <c r="B47" s="64">
        <v>488.33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X47"/>
      <c r="BY47"/>
    </row>
    <row r="48" spans="1:77" ht="15" customHeight="1" x14ac:dyDescent="0.25">
      <c r="A48" s="4" t="s">
        <v>17</v>
      </c>
      <c r="B48" s="64">
        <v>478.33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X48"/>
      <c r="BY48"/>
    </row>
    <row r="49" spans="1:77" ht="15" customHeight="1" x14ac:dyDescent="0.25">
      <c r="A49" t="s">
        <v>20</v>
      </c>
      <c r="B49">
        <v>465.69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X49"/>
      <c r="BY49"/>
    </row>
    <row r="50" spans="1:77" ht="15" customHeight="1" x14ac:dyDescent="0.25">
      <c r="F50" s="5"/>
      <c r="BX50"/>
      <c r="BY50"/>
    </row>
    <row r="51" spans="1:77" ht="15" customHeight="1" x14ac:dyDescent="0.25">
      <c r="A51" s="12" t="s">
        <v>48</v>
      </c>
      <c r="BX51"/>
      <c r="BY51"/>
    </row>
    <row r="52" spans="1:77" ht="15" customHeight="1" x14ac:dyDescent="0.25">
      <c r="A52" s="4" t="s">
        <v>41</v>
      </c>
      <c r="B52" s="64">
        <v>312.74</v>
      </c>
      <c r="I52" s="4"/>
      <c r="J52" s="28"/>
      <c r="AD52" s="4"/>
      <c r="AE52" s="38"/>
      <c r="AH52" s="4"/>
      <c r="BX52"/>
      <c r="BY52"/>
    </row>
    <row r="53" spans="1:77" ht="15" customHeight="1" x14ac:dyDescent="0.25">
      <c r="A53" s="4" t="s">
        <v>26</v>
      </c>
      <c r="B53" s="64">
        <v>312.22000000000003</v>
      </c>
      <c r="I53" s="4"/>
      <c r="J53" s="28"/>
      <c r="AD53" s="4"/>
      <c r="AE53" s="38"/>
      <c r="AH53" s="4"/>
      <c r="AI53" s="22"/>
      <c r="BX53"/>
      <c r="BY53"/>
    </row>
    <row r="54" spans="1:77" ht="15" customHeight="1" x14ac:dyDescent="0.25">
      <c r="A54" s="4" t="s">
        <v>12</v>
      </c>
      <c r="B54" s="64">
        <v>224.36</v>
      </c>
      <c r="I54" s="4"/>
      <c r="J54" s="28"/>
      <c r="AD54" s="4"/>
      <c r="AE54" s="38"/>
      <c r="BX54"/>
      <c r="BY54"/>
    </row>
    <row r="55" spans="1:77" x14ac:dyDescent="0.25">
      <c r="BX55"/>
      <c r="BY55"/>
    </row>
    <row r="56" spans="1:77" x14ac:dyDescent="0.25">
      <c r="BX56"/>
      <c r="BY56"/>
    </row>
    <row r="57" spans="1:77" x14ac:dyDescent="0.25">
      <c r="BX57"/>
      <c r="BY57"/>
    </row>
    <row r="58" spans="1:77" x14ac:dyDescent="0.25">
      <c r="BX58"/>
      <c r="BY58"/>
    </row>
    <row r="59" spans="1:77" x14ac:dyDescent="0.25">
      <c r="BX59"/>
      <c r="BY59"/>
    </row>
    <row r="60" spans="1:77" x14ac:dyDescent="0.25">
      <c r="BX60"/>
      <c r="BY60"/>
    </row>
    <row r="61" spans="1:77" x14ac:dyDescent="0.25">
      <c r="BX61"/>
      <c r="BY61"/>
    </row>
    <row r="62" spans="1:77" x14ac:dyDescent="0.25">
      <c r="BX62"/>
      <c r="BY62"/>
    </row>
    <row r="63" spans="1:77" x14ac:dyDescent="0.25">
      <c r="BX63"/>
      <c r="BY63"/>
    </row>
    <row r="64" spans="1:77" x14ac:dyDescent="0.25">
      <c r="BX64"/>
      <c r="BY64"/>
    </row>
    <row r="65" spans="76:77" x14ac:dyDescent="0.25">
      <c r="BX65"/>
      <c r="BY65"/>
    </row>
    <row r="66" spans="76:77" x14ac:dyDescent="0.25">
      <c r="BX66" s="89"/>
      <c r="BY66" s="89"/>
    </row>
    <row r="67" spans="76:77" x14ac:dyDescent="0.25">
      <c r="BX67" s="89"/>
      <c r="BY67" s="89"/>
    </row>
    <row r="68" spans="76:77" x14ac:dyDescent="0.25">
      <c r="BX68" s="89"/>
      <c r="BY68" s="89"/>
    </row>
    <row r="69" spans="76:77" x14ac:dyDescent="0.25">
      <c r="BX69" s="89"/>
      <c r="BY69" s="89"/>
    </row>
    <row r="70" spans="76:77" x14ac:dyDescent="0.25">
      <c r="BX70" s="89"/>
      <c r="BY70" s="89"/>
    </row>
    <row r="71" spans="76:77" x14ac:dyDescent="0.25">
      <c r="BX71" s="89"/>
      <c r="BY71" s="89"/>
    </row>
    <row r="72" spans="76:77" x14ac:dyDescent="0.25">
      <c r="BX72" s="89"/>
      <c r="BY72" s="89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Y72"/>
  <sheetViews>
    <sheetView tabSelected="1" topLeftCell="A33" zoomScale="130" zoomScaleNormal="130" workbookViewId="0">
      <pane xSplit="1" topLeftCell="BR1" activePane="topRight" state="frozen"/>
      <selection activeCell="BE5" sqref="BE5"/>
      <selection pane="topRight" activeCell="BX1" sqref="BX1:BY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76" max="77" width="19.140625" style="87" customWidth="1"/>
  </cols>
  <sheetData>
    <row r="2" spans="1:77" x14ac:dyDescent="0.25">
      <c r="BX2" s="81"/>
      <c r="BY2" s="81"/>
    </row>
    <row r="3" spans="1:77" x14ac:dyDescent="0.25">
      <c r="BX3" s="82" t="s">
        <v>49</v>
      </c>
      <c r="BY3" s="82" t="s">
        <v>50</v>
      </c>
    </row>
    <row r="4" spans="1:7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51">
        <v>44136</v>
      </c>
      <c r="BQ4" s="51">
        <v>44166</v>
      </c>
      <c r="BR4" s="51">
        <v>44197</v>
      </c>
      <c r="BS4" s="51">
        <v>44228</v>
      </c>
      <c r="BT4" s="51">
        <v>44256</v>
      </c>
      <c r="BU4" s="51">
        <v>44287</v>
      </c>
      <c r="BV4" s="51">
        <v>44317</v>
      </c>
      <c r="BW4" s="51">
        <v>44348</v>
      </c>
      <c r="BX4" s="82"/>
      <c r="BY4" s="82"/>
    </row>
    <row r="5" spans="1:77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6">
        <v>1214</v>
      </c>
      <c r="BQ5" s="64">
        <v>1196.1538461538462</v>
      </c>
      <c r="BR5" s="73">
        <v>1224.25</v>
      </c>
      <c r="BS5" s="75">
        <v>1166.25</v>
      </c>
      <c r="BT5" s="76">
        <v>1219.2307692307693</v>
      </c>
      <c r="BU5" s="77">
        <v>1206.9230769230801</v>
      </c>
      <c r="BV5" s="78">
        <v>1254.5454545454545</v>
      </c>
      <c r="BW5" s="80">
        <v>1156.9230769230769</v>
      </c>
      <c r="BX5" s="83">
        <f>(BW5-BK5)/BK5*100</f>
        <v>0.27502291857654654</v>
      </c>
      <c r="BY5" s="83">
        <f>(BW5-BV5)/BV5*100</f>
        <v>-7.7814938684503883</v>
      </c>
    </row>
    <row r="6" spans="1:77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6">
        <v>1131.25</v>
      </c>
      <c r="BQ6" s="64">
        <v>1093.3333333333333</v>
      </c>
      <c r="BR6" s="73">
        <v>1131.25</v>
      </c>
      <c r="BS6" s="75">
        <v>1120</v>
      </c>
      <c r="BT6" s="76">
        <v>1210</v>
      </c>
      <c r="BU6" s="77">
        <v>1233.3333333333333</v>
      </c>
      <c r="BV6" s="78">
        <v>1250</v>
      </c>
      <c r="BW6" s="80">
        <v>1326.5</v>
      </c>
      <c r="BX6" s="83">
        <f t="shared" ref="BX6:BX42" si="0">(BW6-BK6)/BK6*100</f>
        <v>18.4375</v>
      </c>
      <c r="BY6" s="83">
        <f t="shared" ref="BY6:BY42" si="1">(BW6-BV6)/BV6*100</f>
        <v>6.12</v>
      </c>
    </row>
    <row r="7" spans="1:77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6">
        <v>1166.6666666666699</v>
      </c>
      <c r="BQ7" s="64">
        <v>822</v>
      </c>
      <c r="BR7" s="73">
        <v>875</v>
      </c>
      <c r="BS7" s="75">
        <v>968</v>
      </c>
      <c r="BT7" s="76">
        <v>1126.6666666666699</v>
      </c>
      <c r="BU7" s="77">
        <v>1158.3333333333301</v>
      </c>
      <c r="BV7" s="78">
        <v>1078.3333333333333</v>
      </c>
      <c r="BW7" s="80">
        <v>1020</v>
      </c>
      <c r="BX7" s="83">
        <f t="shared" si="0"/>
        <v>-19.775280898876314</v>
      </c>
      <c r="BY7" s="83">
        <f t="shared" si="1"/>
        <v>-5.4095826893353873</v>
      </c>
    </row>
    <row r="8" spans="1:77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6">
        <v>1195.909090909091</v>
      </c>
      <c r="BQ8" s="64">
        <v>1137.2727272727273</v>
      </c>
      <c r="BR8" s="73">
        <v>1186.8181818181818</v>
      </c>
      <c r="BS8" s="75">
        <v>1190.4545454545455</v>
      </c>
      <c r="BT8" s="76">
        <v>1167.7272727272727</v>
      </c>
      <c r="BU8" s="77">
        <v>1185.4166666666667</v>
      </c>
      <c r="BV8" s="78">
        <v>1258.3333333333333</v>
      </c>
      <c r="BW8" s="80">
        <v>1280.4545454545455</v>
      </c>
      <c r="BX8" s="83">
        <f t="shared" si="0"/>
        <v>8.3982683982684012</v>
      </c>
      <c r="BY8" s="83">
        <f t="shared" si="1"/>
        <v>1.7579771222155423</v>
      </c>
    </row>
    <row r="9" spans="1:77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6">
        <v>1071</v>
      </c>
      <c r="BQ9" s="64">
        <v>1145.4545454545455</v>
      </c>
      <c r="BR9" s="73">
        <v>1150</v>
      </c>
      <c r="BS9" s="75">
        <v>1162</v>
      </c>
      <c r="BT9" s="76">
        <v>1168.3333333333333</v>
      </c>
      <c r="BU9" s="77">
        <v>1240</v>
      </c>
      <c r="BV9" s="79">
        <v>1311.2142857142901</v>
      </c>
      <c r="BW9" s="80">
        <v>1214.625</v>
      </c>
      <c r="BX9" s="83">
        <f t="shared" si="0"/>
        <v>18.335073068893539</v>
      </c>
      <c r="BY9" s="83">
        <f t="shared" si="1"/>
        <v>-7.366399738519676</v>
      </c>
    </row>
    <row r="10" spans="1:77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6">
        <v>1143.75</v>
      </c>
      <c r="BQ10" s="64">
        <v>1100.8333333333333</v>
      </c>
      <c r="BR10" s="73">
        <v>1155.55555555556</v>
      </c>
      <c r="BS10" s="75">
        <v>1243.75</v>
      </c>
      <c r="BT10" s="76">
        <v>1255.5555555555557</v>
      </c>
      <c r="BU10" s="77">
        <v>1172.2222222222222</v>
      </c>
      <c r="BV10" s="78">
        <v>1090</v>
      </c>
      <c r="BW10" s="80">
        <v>1126.1111111111099</v>
      </c>
      <c r="BX10" s="83">
        <f t="shared" si="0"/>
        <v>-2.154642794453252</v>
      </c>
      <c r="BY10" s="83">
        <f t="shared" si="1"/>
        <v>3.3129459734963258</v>
      </c>
    </row>
    <row r="11" spans="1:77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6">
        <v>1150.55555555555</v>
      </c>
      <c r="BQ11" s="64">
        <v>773.75</v>
      </c>
      <c r="BR11" s="73">
        <v>846.66666666666663</v>
      </c>
      <c r="BS11" s="75">
        <v>792.22222222222194</v>
      </c>
      <c r="BT11" s="76">
        <v>907.27272727272725</v>
      </c>
      <c r="BU11" s="77">
        <v>917.5</v>
      </c>
      <c r="BV11" s="78">
        <v>1027.5</v>
      </c>
      <c r="BW11" s="80">
        <v>990</v>
      </c>
      <c r="BX11" s="83">
        <f t="shared" si="0"/>
        <v>-6.1611374407582939</v>
      </c>
      <c r="BY11" s="83">
        <f t="shared" si="1"/>
        <v>-3.6496350364963499</v>
      </c>
    </row>
    <row r="12" spans="1:77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6">
        <v>1295</v>
      </c>
      <c r="BQ12" s="64">
        <v>1450</v>
      </c>
      <c r="BR12" s="73">
        <v>1430</v>
      </c>
      <c r="BS12" s="75">
        <v>1409.2</v>
      </c>
      <c r="BT12" s="76">
        <v>1321.4285714285713</v>
      </c>
      <c r="BU12" s="77">
        <v>1156.25</v>
      </c>
      <c r="BV12" s="78">
        <v>1225</v>
      </c>
      <c r="BW12" s="80">
        <v>1283.3333333333333</v>
      </c>
      <c r="BX12" s="83">
        <f t="shared" si="0"/>
        <v>5.5372807017543799</v>
      </c>
      <c r="BY12" s="83">
        <f t="shared" si="1"/>
        <v>4.7619047619047556</v>
      </c>
    </row>
    <row r="13" spans="1:77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6">
        <v>1184</v>
      </c>
      <c r="BQ13" s="64">
        <v>1080</v>
      </c>
      <c r="BR13" s="73">
        <v>1081.1111111111111</v>
      </c>
      <c r="BS13" s="75">
        <v>1088</v>
      </c>
      <c r="BT13" s="76">
        <v>1181.8181818181799</v>
      </c>
      <c r="BU13" s="77">
        <v>1094.4444444444443</v>
      </c>
      <c r="BV13" s="78">
        <v>1106</v>
      </c>
      <c r="BW13" s="80">
        <v>1158.8888888888889</v>
      </c>
      <c r="BX13" s="83">
        <f t="shared" si="0"/>
        <v>-15.203252032520329</v>
      </c>
      <c r="BY13" s="83">
        <f t="shared" si="1"/>
        <v>4.7819971870604805</v>
      </c>
    </row>
    <row r="14" spans="1:77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6">
        <v>1144.5238095238096</v>
      </c>
      <c r="BQ14" s="64">
        <v>1233.8235294117646</v>
      </c>
      <c r="BR14" s="73">
        <v>1202.0833333333333</v>
      </c>
      <c r="BS14" s="75">
        <v>1175.8421052631579</v>
      </c>
      <c r="BT14" s="76">
        <v>1180.8333333333333</v>
      </c>
      <c r="BU14" s="77">
        <v>1281.1538461538462</v>
      </c>
      <c r="BV14" s="78">
        <v>1221.3333333333333</v>
      </c>
      <c r="BW14" s="80">
        <v>1314.7368421052631</v>
      </c>
      <c r="BX14" s="83">
        <f t="shared" si="0"/>
        <v>10.846919871166714</v>
      </c>
      <c r="BY14" s="83">
        <f t="shared" si="1"/>
        <v>7.6476672029418564</v>
      </c>
    </row>
    <row r="15" spans="1:77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6">
        <v>986.42857142857144</v>
      </c>
      <c r="BQ15" s="64">
        <v>980.53846153846155</v>
      </c>
      <c r="BR15" s="73">
        <v>934.61538461538464</v>
      </c>
      <c r="BS15" s="75">
        <v>1016.7857142857143</v>
      </c>
      <c r="BT15" s="76">
        <v>958.95833333333337</v>
      </c>
      <c r="BU15" s="77">
        <v>1008.4615384615385</v>
      </c>
      <c r="BV15" s="78">
        <v>1050</v>
      </c>
      <c r="BW15" s="80">
        <v>1068.2692307692307</v>
      </c>
      <c r="BX15" s="83">
        <f t="shared" si="0"/>
        <v>-1.7633281197188562</v>
      </c>
      <c r="BY15" s="83">
        <f t="shared" si="1"/>
        <v>1.7399267399267349</v>
      </c>
    </row>
    <row r="16" spans="1:77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6">
        <v>1305.2857142857142</v>
      </c>
      <c r="BQ16" s="64">
        <v>1240.6363636363637</v>
      </c>
      <c r="BR16" s="73">
        <v>1271.42857142857</v>
      </c>
      <c r="BS16" s="75">
        <v>1173.6666666666667</v>
      </c>
      <c r="BT16" s="76">
        <v>1231.25</v>
      </c>
      <c r="BU16" s="77">
        <v>1231.5</v>
      </c>
      <c r="BV16" s="78">
        <v>1351.6666666666699</v>
      </c>
      <c r="BW16" s="80">
        <v>1342.5</v>
      </c>
      <c r="BX16" s="83">
        <f t="shared" si="0"/>
        <v>14.498933901918976</v>
      </c>
      <c r="BY16" s="83">
        <f t="shared" si="1"/>
        <v>-0.67817509247866115</v>
      </c>
    </row>
    <row r="17" spans="1:77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6">
        <v>1225</v>
      </c>
      <c r="BQ17" s="64">
        <v>1188.4615384615386</v>
      </c>
      <c r="BR17" s="73">
        <v>1172.8571428571429</v>
      </c>
      <c r="BS17" s="75">
        <v>1193.2142857142858</v>
      </c>
      <c r="BT17" s="76">
        <v>1265.4166666666667</v>
      </c>
      <c r="BU17" s="77">
        <v>1205.8333333333333</v>
      </c>
      <c r="BV17" s="78">
        <v>1226.6666666666667</v>
      </c>
      <c r="BW17" s="80">
        <v>1141.5428571428572</v>
      </c>
      <c r="BX17" s="83">
        <f t="shared" si="0"/>
        <v>-0.80728250749972974</v>
      </c>
      <c r="BY17" s="83">
        <f t="shared" si="1"/>
        <v>-6.9394409937888204</v>
      </c>
    </row>
    <row r="18" spans="1:77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6">
        <v>1292.8571428571429</v>
      </c>
      <c r="BQ18" s="64">
        <v>1263.5</v>
      </c>
      <c r="BR18" s="73">
        <v>1301.1764705882354</v>
      </c>
      <c r="BS18" s="75">
        <v>1373.6842105263158</v>
      </c>
      <c r="BT18" s="76">
        <v>1355.8823529411766</v>
      </c>
      <c r="BU18" s="77">
        <v>1281.25</v>
      </c>
      <c r="BV18" s="78">
        <v>1324.7058823529401</v>
      </c>
      <c r="BW18" s="80">
        <v>1406.1111111111099</v>
      </c>
      <c r="BX18" s="83">
        <f t="shared" si="0"/>
        <v>6.7932489451475853</v>
      </c>
      <c r="BY18" s="83">
        <f t="shared" si="1"/>
        <v>6.1451549240181569</v>
      </c>
    </row>
    <row r="19" spans="1:77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6">
        <v>1363.4615384615399</v>
      </c>
      <c r="BQ19" s="64">
        <v>1303.409090909091</v>
      </c>
      <c r="BR19" s="73">
        <v>1358.8888888888901</v>
      </c>
      <c r="BS19" s="75">
        <v>1317.6666666666699</v>
      </c>
      <c r="BT19" s="76">
        <v>1232.1428571428571</v>
      </c>
      <c r="BU19" s="77">
        <v>1160.9375</v>
      </c>
      <c r="BV19" s="78">
        <v>1293.3333333333301</v>
      </c>
      <c r="BW19" s="80">
        <v>1341</v>
      </c>
      <c r="BX19" s="83">
        <f t="shared" si="0"/>
        <v>13.724381625441689</v>
      </c>
      <c r="BY19" s="83">
        <f t="shared" si="1"/>
        <v>3.6855670103095393</v>
      </c>
    </row>
    <row r="20" spans="1:77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6">
        <v>1286.25</v>
      </c>
      <c r="BQ20" s="64">
        <v>1444.4444444444443</v>
      </c>
      <c r="BR20" s="73">
        <v>1435.55555555556</v>
      </c>
      <c r="BS20" s="75">
        <v>1397.7777777777801</v>
      </c>
      <c r="BT20" s="76">
        <v>1322.8571428571399</v>
      </c>
      <c r="BU20" s="77">
        <v>1250</v>
      </c>
      <c r="BV20" s="78">
        <v>1322.2222222222199</v>
      </c>
      <c r="BW20" s="80">
        <v>1312.5</v>
      </c>
      <c r="BX20" s="83">
        <f t="shared" si="0"/>
        <v>7.8305519897304237</v>
      </c>
      <c r="BY20" s="83">
        <f t="shared" si="1"/>
        <v>-0.73529411764688435</v>
      </c>
    </row>
    <row r="21" spans="1:77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6">
        <v>1230.78125</v>
      </c>
      <c r="BQ21" s="64">
        <v>1217.6315789473683</v>
      </c>
      <c r="BR21" s="73">
        <v>1258.57142857143</v>
      </c>
      <c r="BS21" s="75">
        <v>1221.94444444444</v>
      </c>
      <c r="BT21" s="76">
        <v>1197.7272727272727</v>
      </c>
      <c r="BU21" s="77">
        <v>1160.2272727272727</v>
      </c>
      <c r="BV21" s="78">
        <v>1238.0952380952381</v>
      </c>
      <c r="BW21" s="80">
        <v>1179.26086956522</v>
      </c>
      <c r="BX21" s="83">
        <f t="shared" si="0"/>
        <v>5.3617037806763443</v>
      </c>
      <c r="BY21" s="83">
        <f t="shared" si="1"/>
        <v>-4.7520066889629984</v>
      </c>
    </row>
    <row r="22" spans="1:77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6">
        <v>1317.5</v>
      </c>
      <c r="BQ22" s="64">
        <v>1270</v>
      </c>
      <c r="BR22" s="73">
        <v>1300.76923076923</v>
      </c>
      <c r="BS22" s="75">
        <v>1270</v>
      </c>
      <c r="BT22" s="76">
        <v>1357.6923076923076</v>
      </c>
      <c r="BU22" s="77">
        <v>1422.2222222222222</v>
      </c>
      <c r="BV22" s="78">
        <v>1433.3333333333333</v>
      </c>
      <c r="BW22" s="80">
        <v>1407.1428571428571</v>
      </c>
      <c r="BX22" s="83">
        <f t="shared" si="0"/>
        <v>9.0654694797872448</v>
      </c>
      <c r="BY22" s="83">
        <f t="shared" si="1"/>
        <v>-1.8272425249169406</v>
      </c>
    </row>
    <row r="23" spans="1:77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6">
        <v>1230.55555555556</v>
      </c>
      <c r="BQ23" s="64">
        <v>1045</v>
      </c>
      <c r="BR23" s="73">
        <v>1098.8235294117601</v>
      </c>
      <c r="BS23" s="75">
        <v>1175</v>
      </c>
      <c r="BT23" s="76">
        <v>1254.1666666666699</v>
      </c>
      <c r="BU23" s="77">
        <v>1295</v>
      </c>
      <c r="BV23" s="78">
        <v>1366.6666666666667</v>
      </c>
      <c r="BW23" s="80">
        <v>1402.5</v>
      </c>
      <c r="BX23" s="83">
        <f t="shared" si="0"/>
        <v>7.1091644204851683</v>
      </c>
      <c r="BY23" s="83">
        <f t="shared" si="1"/>
        <v>2.6219512195121895</v>
      </c>
    </row>
    <row r="24" spans="1:77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6">
        <v>1285.2941176470588</v>
      </c>
      <c r="BQ24" s="64">
        <v>1342.3076923076924</v>
      </c>
      <c r="BR24" s="73">
        <v>1310.7142857142858</v>
      </c>
      <c r="BS24" s="75">
        <v>1342.3076923076924</v>
      </c>
      <c r="BT24" s="76">
        <v>1440</v>
      </c>
      <c r="BU24" s="77">
        <v>1400</v>
      </c>
      <c r="BV24" s="78">
        <v>1380.55555555556</v>
      </c>
      <c r="BW24" s="80">
        <v>1377.7777777777801</v>
      </c>
      <c r="BX24" s="83">
        <f t="shared" si="0"/>
        <v>5.7951040231020174</v>
      </c>
      <c r="BY24" s="83">
        <f t="shared" si="1"/>
        <v>-0.20120724346091584</v>
      </c>
    </row>
    <row r="25" spans="1:77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6">
        <v>1298.5</v>
      </c>
      <c r="BQ25" s="64">
        <v>1314.6153846153845</v>
      </c>
      <c r="BR25" s="73">
        <v>1325</v>
      </c>
      <c r="BS25" s="75">
        <v>1561.3846153846155</v>
      </c>
      <c r="BT25" s="76">
        <v>1631.8181818181799</v>
      </c>
      <c r="BU25" s="77">
        <v>1572.72727272727</v>
      </c>
      <c r="BV25" s="78">
        <v>1446.1538461538501</v>
      </c>
      <c r="BW25" s="80">
        <v>1383.3333333333301</v>
      </c>
      <c r="BX25" s="83">
        <f t="shared" si="0"/>
        <v>8.6387434554974032</v>
      </c>
      <c r="BY25" s="83">
        <f t="shared" si="1"/>
        <v>-4.3439716312061574</v>
      </c>
    </row>
    <row r="26" spans="1:77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6">
        <v>1377.7777777777801</v>
      </c>
      <c r="BQ26" s="64">
        <v>1534.2105263157894</v>
      </c>
      <c r="BR26" s="73">
        <v>1580</v>
      </c>
      <c r="BS26" s="75">
        <v>1660</v>
      </c>
      <c r="BT26" s="76">
        <v>1592.3076923076924</v>
      </c>
      <c r="BU26" s="77">
        <v>1570</v>
      </c>
      <c r="BV26" s="78">
        <v>1475</v>
      </c>
      <c r="BW26" s="80">
        <v>1400</v>
      </c>
      <c r="BX26" s="83">
        <f t="shared" si="0"/>
        <v>-0.5167958656332664</v>
      </c>
      <c r="BY26" s="83">
        <f t="shared" si="1"/>
        <v>-5.0847457627118651</v>
      </c>
    </row>
    <row r="27" spans="1:77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6">
        <v>1316</v>
      </c>
      <c r="BQ27" s="64">
        <v>1220.9375</v>
      </c>
      <c r="BR27" s="73">
        <v>1257.2222222222199</v>
      </c>
      <c r="BS27" s="75">
        <v>1268.5</v>
      </c>
      <c r="BT27" s="76">
        <v>1233.9285714285713</v>
      </c>
      <c r="BU27" s="77">
        <v>1321.9230769230769</v>
      </c>
      <c r="BV27" s="78">
        <v>1395</v>
      </c>
      <c r="BW27" s="80">
        <v>1322.0833333333333</v>
      </c>
      <c r="BX27" s="83">
        <f t="shared" si="0"/>
        <v>8.286795730950594</v>
      </c>
      <c r="BY27" s="83">
        <f t="shared" si="1"/>
        <v>-5.227001194743135</v>
      </c>
    </row>
    <row r="28" spans="1:77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6">
        <v>1195.5</v>
      </c>
      <c r="BQ28" s="64">
        <v>1330</v>
      </c>
      <c r="BR28" s="73">
        <v>1290</v>
      </c>
      <c r="BS28" s="75">
        <v>1276.6666666666699</v>
      </c>
      <c r="BT28" s="76">
        <v>1355.5555555555557</v>
      </c>
      <c r="BU28" s="77">
        <v>1295.8333333333333</v>
      </c>
      <c r="BV28" s="78">
        <v>1325.3571428571399</v>
      </c>
      <c r="BW28" s="80">
        <v>1285.7142857142858</v>
      </c>
      <c r="BX28" s="83">
        <f t="shared" si="0"/>
        <v>6.9201069201069245</v>
      </c>
      <c r="BY28" s="83">
        <f t="shared" si="1"/>
        <v>-2.9911075181889486</v>
      </c>
    </row>
    <row r="29" spans="1:77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6">
        <v>1227.5</v>
      </c>
      <c r="BQ29" s="64">
        <v>1246.25</v>
      </c>
      <c r="BR29" s="73">
        <v>1231.75</v>
      </c>
      <c r="BS29" s="75">
        <v>1238.2352941176471</v>
      </c>
      <c r="BT29" s="76">
        <v>1283</v>
      </c>
      <c r="BU29" s="77">
        <v>1253.5714285714287</v>
      </c>
      <c r="BV29" s="78">
        <v>1250</v>
      </c>
      <c r="BW29" s="80">
        <v>1273.5294117647059</v>
      </c>
      <c r="BX29" s="83">
        <f t="shared" si="0"/>
        <v>6.5714988924440041</v>
      </c>
      <c r="BY29" s="83">
        <f t="shared" si="1"/>
        <v>1.8823529411764683</v>
      </c>
    </row>
    <row r="30" spans="1:77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6">
        <v>1328.3333333333333</v>
      </c>
      <c r="BQ30" s="64">
        <v>1488</v>
      </c>
      <c r="BR30" s="73">
        <v>1465.5</v>
      </c>
      <c r="BS30" s="75">
        <v>1428.57142857143</v>
      </c>
      <c r="BT30" s="76">
        <v>1340.38461538462</v>
      </c>
      <c r="BU30" s="77">
        <v>1269.6428571428571</v>
      </c>
      <c r="BV30" s="78">
        <v>1355.5</v>
      </c>
      <c r="BW30" s="80">
        <v>1301.4285714285713</v>
      </c>
      <c r="BX30" s="83">
        <f t="shared" si="0"/>
        <v>-0.44704947347527824</v>
      </c>
      <c r="BY30" s="83">
        <f t="shared" si="1"/>
        <v>-3.9890393634399604</v>
      </c>
    </row>
    <row r="31" spans="1:77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6">
        <v>1292.8571428571429</v>
      </c>
      <c r="BQ31" s="64">
        <v>1170</v>
      </c>
      <c r="BR31" s="73">
        <v>1170</v>
      </c>
      <c r="BS31" s="75">
        <v>1203.6363636363601</v>
      </c>
      <c r="BT31" s="76">
        <v>1300</v>
      </c>
      <c r="BU31" s="77">
        <v>1340</v>
      </c>
      <c r="BV31" s="78">
        <v>1447.5</v>
      </c>
      <c r="BW31" s="80">
        <v>1399.5</v>
      </c>
      <c r="BX31" s="83">
        <f t="shared" si="0"/>
        <v>19.615384615384617</v>
      </c>
      <c r="BY31" s="83">
        <f t="shared" si="1"/>
        <v>-3.3160621761658029</v>
      </c>
    </row>
    <row r="32" spans="1:77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6">
        <v>1100</v>
      </c>
      <c r="BQ32" s="64">
        <v>1166.6666666666667</v>
      </c>
      <c r="BR32" s="73">
        <v>1155.3846153846155</v>
      </c>
      <c r="BS32" s="75">
        <v>1140.909090909091</v>
      </c>
      <c r="BT32" s="76">
        <v>1128.3333333333333</v>
      </c>
      <c r="BU32" s="77">
        <v>1110.1125</v>
      </c>
      <c r="BV32" s="78">
        <v>1227.2222222222199</v>
      </c>
      <c r="BW32" s="80">
        <v>1242</v>
      </c>
      <c r="BX32" s="83">
        <f t="shared" si="0"/>
        <v>6.4084989718985561</v>
      </c>
      <c r="BY32" s="83">
        <f t="shared" si="1"/>
        <v>1.2041647804438314</v>
      </c>
    </row>
    <row r="33" spans="1:77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6">
        <v>1189.2857142857142</v>
      </c>
      <c r="BQ33" s="64">
        <v>1163.0833333333333</v>
      </c>
      <c r="BR33" s="73">
        <v>1220</v>
      </c>
      <c r="BS33" s="75">
        <v>1196.7857142857099</v>
      </c>
      <c r="BT33" s="76">
        <v>1288.6666666666667</v>
      </c>
      <c r="BU33" s="77">
        <v>1274.090909090909</v>
      </c>
      <c r="BV33" s="78">
        <v>1197.5</v>
      </c>
      <c r="BW33" s="80">
        <v>1186.3636363636363</v>
      </c>
      <c r="BX33" s="83">
        <f t="shared" si="0"/>
        <v>-0.21240441801190546</v>
      </c>
      <c r="BY33" s="83">
        <f t="shared" si="1"/>
        <v>-0.92996773581325598</v>
      </c>
    </row>
    <row r="34" spans="1:77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6">
        <v>970.45454545454504</v>
      </c>
      <c r="BQ34" s="64">
        <v>1012.3214285714286</v>
      </c>
      <c r="BR34" s="73">
        <v>961.78571428571433</v>
      </c>
      <c r="BS34" s="75">
        <v>1079.6666666666667</v>
      </c>
      <c r="BT34" s="76">
        <v>1100.5263157894738</v>
      </c>
      <c r="BU34" s="77">
        <v>1114.2777777777778</v>
      </c>
      <c r="BV34" s="78">
        <v>1148.3333333333333</v>
      </c>
      <c r="BW34" s="80">
        <v>1134</v>
      </c>
      <c r="BX34" s="83">
        <f t="shared" si="0"/>
        <v>12.916073968705541</v>
      </c>
      <c r="BY34" s="83">
        <f t="shared" si="1"/>
        <v>-1.2481857764876567</v>
      </c>
    </row>
    <row r="35" spans="1:77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6">
        <v>1123.92857142857</v>
      </c>
      <c r="BQ35" s="64">
        <v>1114.1666666666667</v>
      </c>
      <c r="BR35" s="73">
        <v>1159.375</v>
      </c>
      <c r="BS35" s="75">
        <v>1108.57142857143</v>
      </c>
      <c r="BT35" s="76">
        <v>1129.7222222222222</v>
      </c>
      <c r="BU35" s="77">
        <v>1091.6666666666667</v>
      </c>
      <c r="BV35" s="78">
        <v>1167.6666666666667</v>
      </c>
      <c r="BW35" s="80">
        <v>1230.3125</v>
      </c>
      <c r="BX35" s="83">
        <f t="shared" si="0"/>
        <v>11.284547738693023</v>
      </c>
      <c r="BY35" s="83">
        <f t="shared" si="1"/>
        <v>5.3650442477876039</v>
      </c>
    </row>
    <row r="36" spans="1:77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6">
        <v>1322.7272727272727</v>
      </c>
      <c r="BQ36" s="64">
        <v>1387.5</v>
      </c>
      <c r="BR36" s="73">
        <v>1322.72727272727</v>
      </c>
      <c r="BS36" s="75">
        <v>1400</v>
      </c>
      <c r="BT36" s="76">
        <v>1405.5555555555557</v>
      </c>
      <c r="BU36" s="77">
        <v>1350</v>
      </c>
      <c r="BV36" s="78">
        <v>1490</v>
      </c>
      <c r="BW36" s="80">
        <v>1398.8888888888901</v>
      </c>
      <c r="BX36" s="83">
        <f t="shared" si="0"/>
        <v>7.3316283034956689</v>
      </c>
      <c r="BY36" s="83">
        <f t="shared" si="1"/>
        <v>-6.1148396718865738</v>
      </c>
    </row>
    <row r="37" spans="1:77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6">
        <v>1096.6666666666599</v>
      </c>
      <c r="BQ37" s="64">
        <v>911.76470588235293</v>
      </c>
      <c r="BR37" s="73">
        <v>847.22222222222217</v>
      </c>
      <c r="BS37" s="75">
        <v>1072.1052631578948</v>
      </c>
      <c r="BT37" s="76">
        <v>987.22222222222194</v>
      </c>
      <c r="BU37" s="77">
        <v>1062.5</v>
      </c>
      <c r="BV37" s="78">
        <v>1129.1666666666599</v>
      </c>
      <c r="BW37" s="80">
        <v>1076.6666666666599</v>
      </c>
      <c r="BX37" s="83">
        <f t="shared" si="0"/>
        <v>-4.0118870728083449</v>
      </c>
      <c r="BY37" s="83">
        <f t="shared" si="1"/>
        <v>-4.6494464944649723</v>
      </c>
    </row>
    <row r="38" spans="1:77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6">
        <v>1324.2857142857142</v>
      </c>
      <c r="BQ38" s="64">
        <v>733.33333333333337</v>
      </c>
      <c r="BR38" s="73">
        <v>855.55555555555998</v>
      </c>
      <c r="BS38" s="75">
        <v>1050</v>
      </c>
      <c r="BT38" s="76">
        <v>1120</v>
      </c>
      <c r="BU38" s="77">
        <v>1142.5</v>
      </c>
      <c r="BV38" s="78">
        <v>1285.7142857142901</v>
      </c>
      <c r="BW38" s="80">
        <v>1233.3333333333333</v>
      </c>
      <c r="BX38" s="83">
        <f t="shared" si="0"/>
        <v>-1.8939393939396281</v>
      </c>
      <c r="BY38" s="83">
        <f t="shared" si="1"/>
        <v>-4.0740740740744075</v>
      </c>
    </row>
    <row r="39" spans="1:77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6">
        <v>1198</v>
      </c>
      <c r="BQ39" s="64">
        <v>1152.2222222222222</v>
      </c>
      <c r="BR39" s="73">
        <v>1220</v>
      </c>
      <c r="BS39" s="75">
        <v>1180</v>
      </c>
      <c r="BT39" s="76">
        <v>1185.7142857142858</v>
      </c>
      <c r="BU39" s="77">
        <v>1208.8888888888889</v>
      </c>
      <c r="BV39" s="78">
        <v>1183</v>
      </c>
      <c r="BW39" s="80">
        <v>1267.7777777777801</v>
      </c>
      <c r="BX39" s="83">
        <f t="shared" si="0"/>
        <v>-1.2249491408040434</v>
      </c>
      <c r="BY39" s="83">
        <f t="shared" si="1"/>
        <v>7.1663379355689019</v>
      </c>
    </row>
    <row r="40" spans="1:77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6">
        <v>1232.5</v>
      </c>
      <c r="BQ40" s="64">
        <v>1080</v>
      </c>
      <c r="BR40" s="73">
        <v>1126.6666666666699</v>
      </c>
      <c r="BS40" s="75">
        <v>1080</v>
      </c>
      <c r="BT40" s="76">
        <v>1080</v>
      </c>
      <c r="BU40" s="77">
        <v>1080</v>
      </c>
      <c r="BV40" s="78">
        <v>1200</v>
      </c>
      <c r="BW40" s="80">
        <v>1185</v>
      </c>
      <c r="BX40" s="83">
        <f t="shared" si="0"/>
        <v>1.935483870967742</v>
      </c>
      <c r="BY40" s="83">
        <f t="shared" si="1"/>
        <v>-1.25</v>
      </c>
    </row>
    <row r="41" spans="1:77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6">
        <v>1270</v>
      </c>
      <c r="BQ41" s="64">
        <v>1143.3333333333333</v>
      </c>
      <c r="BR41" s="73">
        <v>1157.3333333333333</v>
      </c>
      <c r="BS41" s="75">
        <v>1184</v>
      </c>
      <c r="BT41" s="76">
        <v>1246.1538461538501</v>
      </c>
      <c r="BU41" s="77">
        <v>1246.1538461538501</v>
      </c>
      <c r="BV41" s="78">
        <v>1346.1538461538462</v>
      </c>
      <c r="BW41" s="80">
        <v>1270.5</v>
      </c>
      <c r="BX41" s="83">
        <f t="shared" si="0"/>
        <v>3.0831643002028395</v>
      </c>
      <c r="BY41" s="83">
        <f t="shared" si="1"/>
        <v>-5.6200000000000028</v>
      </c>
    </row>
    <row r="42" spans="1:77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:BP42" si="10">AVERAGE(BO5:BO41)</f>
        <v>1232.9963501824182</v>
      </c>
      <c r="BP42" s="14">
        <f t="shared" si="10"/>
        <v>1218.4969122083094</v>
      </c>
      <c r="BQ42" s="14">
        <f t="shared" ref="BQ42:BS42" si="11">AVERAGE(BQ5:BQ41)</f>
        <v>1175.5933942201355</v>
      </c>
      <c r="BR42" s="14">
        <f t="shared" si="11"/>
        <v>1191.1258902508907</v>
      </c>
      <c r="BS42" s="14">
        <f t="shared" si="11"/>
        <v>1214.2378071161352</v>
      </c>
      <c r="BT42" s="14">
        <f t="shared" ref="BT42:BW42" si="12">AVERAGE(BT5:BT41)</f>
        <v>1236.8607858255691</v>
      </c>
      <c r="BU42" s="14">
        <f t="shared" si="12"/>
        <v>1226.0783066783069</v>
      </c>
      <c r="BV42" s="14">
        <f t="shared" si="12"/>
        <v>1266.993873376226</v>
      </c>
      <c r="BW42" s="14">
        <f t="shared" si="12"/>
        <v>1255.1516010791838</v>
      </c>
      <c r="BX42" s="84">
        <f t="shared" si="0"/>
        <v>4.4188145587892267</v>
      </c>
      <c r="BY42" s="84">
        <f t="shared" si="1"/>
        <v>-0.9346747877703202</v>
      </c>
    </row>
    <row r="43" spans="1:77" x14ac:dyDescent="0.25">
      <c r="A43" s="11" t="s">
        <v>44</v>
      </c>
      <c r="D43" s="15"/>
      <c r="E43" s="14">
        <f t="shared" ref="E43:AU43" si="13">E42/D42*100-100</f>
        <v>6.1146581746067028</v>
      </c>
      <c r="F43" s="14">
        <f t="shared" si="13"/>
        <v>14.075220535977053</v>
      </c>
      <c r="G43" s="14">
        <f t="shared" si="13"/>
        <v>-7.6798537077361857</v>
      </c>
      <c r="H43" s="14">
        <f t="shared" si="13"/>
        <v>1.9256342410588303</v>
      </c>
      <c r="I43" s="14">
        <f t="shared" si="13"/>
        <v>11.001193587627128</v>
      </c>
      <c r="J43" s="14">
        <f t="shared" si="13"/>
        <v>-12.219063838404338</v>
      </c>
      <c r="K43" s="14">
        <f t="shared" si="13"/>
        <v>5.6397868709871659</v>
      </c>
      <c r="L43" s="14">
        <f t="shared" si="13"/>
        <v>1.5201810614093603</v>
      </c>
      <c r="M43" s="14">
        <f t="shared" si="13"/>
        <v>-11.589572726145434</v>
      </c>
      <c r="N43" s="14">
        <f t="shared" si="13"/>
        <v>5.9964254123891578</v>
      </c>
      <c r="O43" s="14">
        <f t="shared" si="13"/>
        <v>1.3855057918391793</v>
      </c>
      <c r="P43" s="14">
        <f t="shared" si="13"/>
        <v>40.204211194217123</v>
      </c>
      <c r="Q43" s="14">
        <f t="shared" si="13"/>
        <v>4.3013494771006151</v>
      </c>
      <c r="R43" s="14">
        <f t="shared" si="13"/>
        <v>9.8997440165187669</v>
      </c>
      <c r="S43" s="14">
        <f t="shared" si="13"/>
        <v>-17.922740367098214</v>
      </c>
      <c r="T43" s="14">
        <f t="shared" si="13"/>
        <v>-14.544215738929282</v>
      </c>
      <c r="U43" s="14">
        <f t="shared" si="13"/>
        <v>26.471686069603976</v>
      </c>
      <c r="V43" s="14">
        <f t="shared" si="13"/>
        <v>38.916809585118301</v>
      </c>
      <c r="W43" s="14">
        <f t="shared" si="13"/>
        <v>-4.7659887004221986</v>
      </c>
      <c r="X43" s="14">
        <f t="shared" si="13"/>
        <v>-14.149884803789377</v>
      </c>
      <c r="Y43" s="14">
        <f t="shared" si="13"/>
        <v>-1.6766764959471061</v>
      </c>
      <c r="Z43" s="14">
        <f t="shared" si="13"/>
        <v>-10.095076443298041</v>
      </c>
      <c r="AA43" s="14">
        <f t="shared" si="13"/>
        <v>-4.0161244422701117</v>
      </c>
      <c r="AB43" s="14">
        <f t="shared" si="13"/>
        <v>-1.2228479007103061</v>
      </c>
      <c r="AC43" s="14">
        <f t="shared" si="13"/>
        <v>-0.48906296827139784</v>
      </c>
      <c r="AD43" s="14">
        <f t="shared" si="13"/>
        <v>-0.44762544757185196</v>
      </c>
      <c r="AE43" s="14">
        <f t="shared" si="13"/>
        <v>6.3060989748842502</v>
      </c>
      <c r="AF43" s="14">
        <f t="shared" si="13"/>
        <v>3.2285682312159167</v>
      </c>
      <c r="AG43" s="14">
        <f t="shared" si="13"/>
        <v>-0.45946781091559785</v>
      </c>
      <c r="AH43" s="14">
        <f t="shared" si="13"/>
        <v>-3.6481925824806751</v>
      </c>
      <c r="AI43" s="14">
        <f t="shared" si="13"/>
        <v>0.53705258521688393</v>
      </c>
      <c r="AJ43" s="14">
        <f t="shared" si="13"/>
        <v>-8.4503054327759202</v>
      </c>
      <c r="AK43" s="14">
        <f t="shared" si="13"/>
        <v>3.4515187485872474</v>
      </c>
      <c r="AL43" s="14">
        <f t="shared" si="13"/>
        <v>0.8041301953545883</v>
      </c>
      <c r="AM43" s="14">
        <f t="shared" si="13"/>
        <v>2.0963634414594026</v>
      </c>
      <c r="AN43" s="14">
        <f t="shared" si="13"/>
        <v>-0.40866912685214629</v>
      </c>
      <c r="AO43" s="14">
        <f t="shared" si="13"/>
        <v>8.4039973126755996</v>
      </c>
      <c r="AP43" s="14">
        <f t="shared" si="13"/>
        <v>3.9478575980291311</v>
      </c>
      <c r="AQ43" s="14">
        <f t="shared" si="13"/>
        <v>4.0632295067568123</v>
      </c>
      <c r="AR43" s="14">
        <f t="shared" si="13"/>
        <v>-2.3562516855424462</v>
      </c>
      <c r="AS43" s="14">
        <f t="shared" si="13"/>
        <v>0.97841898960035678</v>
      </c>
      <c r="AT43" s="14">
        <f t="shared" si="13"/>
        <v>2.7101580870733386</v>
      </c>
      <c r="AU43" s="14">
        <f t="shared" si="13"/>
        <v>1.8500064214505869</v>
      </c>
      <c r="AV43" s="14">
        <f t="shared" ref="AV43" si="14">AV42/AU42*100-100</f>
        <v>-1.5572610371788755</v>
      </c>
      <c r="AW43" s="14">
        <f t="shared" ref="AW43:AX43" si="15">AW42/AV42*100-100</f>
        <v>1.7724406569767268</v>
      </c>
      <c r="AX43" s="14">
        <f t="shared" si="15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6">BA42/AZ42*100-100</f>
        <v>-6.1040496738911543E-2</v>
      </c>
      <c r="BB43" s="14">
        <f t="shared" si="16"/>
        <v>0.56428927000324336</v>
      </c>
      <c r="BC43" s="14">
        <f t="shared" si="16"/>
        <v>-0.61056144188937367</v>
      </c>
      <c r="BD43" s="14">
        <f t="shared" si="16"/>
        <v>4.3769288329187361E-2</v>
      </c>
      <c r="BE43" s="14">
        <f t="shared" ref="BE43" si="17">BE42/BD42*100-100</f>
        <v>0.19666852976114058</v>
      </c>
      <c r="BF43" s="14">
        <f t="shared" ref="BF43" si="18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9">BI42/BH42*100-100</f>
        <v>-0.89856195678315487</v>
      </c>
      <c r="BJ43" s="14">
        <f t="shared" ref="BJ43:BN43" si="20">BJ42/BI42*100-100</f>
        <v>0.25235946619204697</v>
      </c>
      <c r="BK43" s="14">
        <f t="shared" si="20"/>
        <v>-0.44186930115689904</v>
      </c>
      <c r="BL43" s="14">
        <f t="shared" si="20"/>
        <v>0.4485566609798326</v>
      </c>
      <c r="BM43" s="14">
        <f t="shared" si="20"/>
        <v>0.91558177495565474</v>
      </c>
      <c r="BN43" s="14">
        <f t="shared" si="20"/>
        <v>0.91719529706624314</v>
      </c>
      <c r="BO43" s="14">
        <f t="shared" ref="BO43:BS43" si="21">BO42/BN42*100-100</f>
        <v>0.27144279800151594</v>
      </c>
      <c r="BP43" s="14">
        <f t="shared" si="21"/>
        <v>-1.1759514107210265</v>
      </c>
      <c r="BQ43" s="14">
        <f t="shared" si="21"/>
        <v>-3.5210198366788461</v>
      </c>
      <c r="BR43" s="14">
        <f t="shared" si="21"/>
        <v>1.3212473043078887</v>
      </c>
      <c r="BS43" s="14">
        <f t="shared" si="21"/>
        <v>1.9403420792386754</v>
      </c>
      <c r="BT43" s="14">
        <f>BT42/BS42*100-100</f>
        <v>1.8631423413807653</v>
      </c>
      <c r="BU43" s="14">
        <f t="shared" ref="BU43:BW43" si="22">BU42/BT42*100-100</f>
        <v>-0.87176174318318544</v>
      </c>
      <c r="BV43" s="14">
        <f t="shared" si="22"/>
        <v>3.337108769893149</v>
      </c>
      <c r="BW43" s="14">
        <f t="shared" si="22"/>
        <v>-0.93467478777031943</v>
      </c>
      <c r="BX43" s="85"/>
      <c r="BY43" s="85"/>
    </row>
    <row r="44" spans="1:77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23">P42/D42*100-100</f>
        <v>58.557211498363387</v>
      </c>
      <c r="Q44" s="14">
        <f t="shared" si="23"/>
        <v>55.84775386444062</v>
      </c>
      <c r="R44" s="14">
        <f t="shared" si="23"/>
        <v>50.143284183699905</v>
      </c>
      <c r="S44" s="14">
        <f t="shared" si="23"/>
        <v>33.484941402381196</v>
      </c>
      <c r="T44" s="14">
        <f t="shared" si="23"/>
        <v>11.915519972191973</v>
      </c>
      <c r="U44" s="14">
        <f t="shared" si="23"/>
        <v>27.513444232164247</v>
      </c>
      <c r="V44" s="14">
        <f t="shared" si="23"/>
        <v>101.79507791228102</v>
      </c>
      <c r="W44" s="14">
        <f t="shared" si="23"/>
        <v>81.917772643436706</v>
      </c>
      <c r="X44" s="14">
        <f t="shared" si="23"/>
        <v>53.838001217019126</v>
      </c>
      <c r="Y44" s="14">
        <f t="shared" si="23"/>
        <v>71.086873203597719</v>
      </c>
      <c r="Z44" s="14">
        <f t="shared" si="23"/>
        <v>45.113877162189425</v>
      </c>
      <c r="AA44" s="14">
        <f t="shared" si="23"/>
        <v>37.382481040563533</v>
      </c>
      <c r="AB44" s="14">
        <f t="shared" si="23"/>
        <v>-3.2108229137039785</v>
      </c>
      <c r="AC44" s="14">
        <f t="shared" si="23"/>
        <v>-7.6562119792913279</v>
      </c>
      <c r="AD44" s="14">
        <f t="shared" si="23"/>
        <v>-16.350638894610768</v>
      </c>
      <c r="AE44" s="14">
        <f t="shared" si="23"/>
        <v>8.3422777591210604</v>
      </c>
      <c r="AF44" s="14">
        <f t="shared" si="23"/>
        <v>30.874911612947898</v>
      </c>
      <c r="AG44" s="14">
        <f t="shared" si="23"/>
        <v>3.0061253787869759</v>
      </c>
      <c r="AH44" s="14">
        <f t="shared" si="23"/>
        <v>-28.555612636349039</v>
      </c>
      <c r="AI44" s="14">
        <f t="shared" si="23"/>
        <v>-24.577280414000327</v>
      </c>
      <c r="AJ44" s="14">
        <f t="shared" si="23"/>
        <v>-19.569974650046348</v>
      </c>
      <c r="AK44" s="14">
        <f t="shared" si="23"/>
        <v>-15.375030268407258</v>
      </c>
      <c r="AL44" s="14">
        <f t="shared" si="23"/>
        <v>-5.1159143556659501</v>
      </c>
      <c r="AM44" s="14">
        <f t="shared" si="23"/>
        <v>0.92653621730465829</v>
      </c>
      <c r="AN44" s="14">
        <f t="shared" si="23"/>
        <v>1.7584314659605269</v>
      </c>
      <c r="AO44" s="14">
        <f t="shared" si="23"/>
        <v>10.852345081032453</v>
      </c>
      <c r="AP44" s="14">
        <f t="shared" si="23"/>
        <v>15.746749715370782</v>
      </c>
      <c r="AQ44" s="14">
        <f t="shared" si="23"/>
        <v>13.304699320567678</v>
      </c>
      <c r="AR44" s="14">
        <f t="shared" si="23"/>
        <v>7.1747456433019181</v>
      </c>
      <c r="AS44" s="14">
        <f t="shared" si="23"/>
        <v>8.7229104834941182</v>
      </c>
      <c r="AT44" s="14">
        <f t="shared" si="23"/>
        <v>15.897642428822294</v>
      </c>
      <c r="AU44" s="14">
        <f t="shared" si="23"/>
        <v>17.411196390516025</v>
      </c>
      <c r="AV44" s="14">
        <f t="shared" ref="AV44" si="24">AV42/AJ42*100-100</f>
        <v>26.251428934008686</v>
      </c>
      <c r="AW44" s="14">
        <f t="shared" ref="AW44:AX44" si="25">AW42/AK42*100-100</f>
        <v>24.202295089267437</v>
      </c>
      <c r="AX44" s="14">
        <f t="shared" si="25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6">BA42/AO42*100-100</f>
        <v>11.639606133078217</v>
      </c>
      <c r="BB44" s="14">
        <f t="shared" si="26"/>
        <v>8.0056665388067643</v>
      </c>
      <c r="BC44" s="14">
        <f t="shared" si="26"/>
        <v>3.1548089490103877</v>
      </c>
      <c r="BD44" s="14">
        <f t="shared" si="26"/>
        <v>5.6902882736676617</v>
      </c>
      <c r="BE44" s="14">
        <f t="shared" ref="BE44" si="27">BE42/AS42*100-100</f>
        <v>4.8720596631861781</v>
      </c>
      <c r="BF44" s="14">
        <f t="shared" ref="BF44" si="28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9">BI42/AW42*100-100</f>
        <v>-0.63228997237897033</v>
      </c>
      <c r="BJ44" s="14">
        <f t="shared" ref="BJ44:BN44" si="30">BJ42/AX42*100-100</f>
        <v>-0.26325470859434574</v>
      </c>
      <c r="BK44" s="14">
        <f t="shared" si="30"/>
        <v>-1.1917119862176548</v>
      </c>
      <c r="BL44" s="14">
        <f t="shared" si="30"/>
        <v>-0.31012879558568329</v>
      </c>
      <c r="BM44" s="14">
        <f t="shared" si="30"/>
        <v>0.66405933849648591</v>
      </c>
      <c r="BN44" s="14">
        <f t="shared" si="30"/>
        <v>1.017315484460994</v>
      </c>
      <c r="BO44" s="14">
        <f t="shared" ref="BO44:BS44" si="31">BO42/BC42*100-100</f>
        <v>1.9137658704604803</v>
      </c>
      <c r="BP44" s="14">
        <f t="shared" si="31"/>
        <v>0.67124641487995973</v>
      </c>
      <c r="BQ44" s="14">
        <f t="shared" si="31"/>
        <v>-3.0640506476211442</v>
      </c>
      <c r="BR44" s="14">
        <f t="shared" si="31"/>
        <v>-2.2134653921646645</v>
      </c>
      <c r="BS44" s="14">
        <f t="shared" si="31"/>
        <v>-0.75741942146056829</v>
      </c>
      <c r="BT44" s="14">
        <f>BT42/BH42*100-100</f>
        <v>1.7781816353301707</v>
      </c>
      <c r="BU44" s="14">
        <f t="shared" ref="BU44:BW44" si="32">BU42/BI42*100-100</f>
        <v>1.8057057264180685</v>
      </c>
      <c r="BV44" s="14">
        <f t="shared" si="32"/>
        <v>4.9382512497807625</v>
      </c>
      <c r="BW44" s="14">
        <f t="shared" si="32"/>
        <v>4.4188145587892365</v>
      </c>
      <c r="BX44" s="86"/>
      <c r="BY44" s="86"/>
    </row>
    <row r="46" spans="1:77" ht="15" customHeight="1" x14ac:dyDescent="0.25">
      <c r="A46" s="12" t="s">
        <v>47</v>
      </c>
      <c r="BX46" s="88"/>
      <c r="BY46" s="88"/>
    </row>
    <row r="47" spans="1:77" ht="15" customHeight="1" x14ac:dyDescent="0.25">
      <c r="A47" s="4" t="s">
        <v>23</v>
      </c>
      <c r="B47" s="64">
        <v>1407.14</v>
      </c>
      <c r="C47" s="4"/>
      <c r="F47" s="4"/>
      <c r="G47" s="4"/>
      <c r="H47" s="22"/>
      <c r="I47" s="29"/>
      <c r="BX47"/>
      <c r="BY47"/>
    </row>
    <row r="48" spans="1:77" ht="15" customHeight="1" x14ac:dyDescent="0.25">
      <c r="A48" s="4" t="s">
        <v>19</v>
      </c>
      <c r="B48" s="64">
        <v>1406.11</v>
      </c>
      <c r="C48" s="4"/>
      <c r="F48" s="4"/>
      <c r="G48" s="4"/>
      <c r="H48" s="3"/>
      <c r="I48" s="29"/>
      <c r="BX48"/>
      <c r="BY48"/>
    </row>
    <row r="49" spans="1:77" ht="15" customHeight="1" x14ac:dyDescent="0.25">
      <c r="A49" s="4" t="s">
        <v>24</v>
      </c>
      <c r="B49" s="64">
        <v>1402.5</v>
      </c>
      <c r="C49" s="4"/>
      <c r="F49" s="4"/>
      <c r="G49" s="4"/>
      <c r="H49" s="22"/>
      <c r="I49" s="29"/>
      <c r="BX49"/>
      <c r="BY49"/>
    </row>
    <row r="50" spans="1:77" ht="15" customHeight="1" x14ac:dyDescent="0.25">
      <c r="A50" s="74"/>
      <c r="BX50"/>
      <c r="BY50"/>
    </row>
    <row r="51" spans="1:77" ht="15" customHeight="1" x14ac:dyDescent="0.25">
      <c r="A51" s="12" t="s">
        <v>48</v>
      </c>
      <c r="BX51"/>
      <c r="BY51"/>
    </row>
    <row r="52" spans="1:77" x14ac:dyDescent="0.25">
      <c r="A52" s="4" t="s">
        <v>16</v>
      </c>
      <c r="B52" s="64">
        <v>1068.27</v>
      </c>
      <c r="C52" s="4"/>
      <c r="H52" s="4"/>
      <c r="I52" s="29"/>
      <c r="BX52"/>
      <c r="BY52"/>
    </row>
    <row r="53" spans="1:77" x14ac:dyDescent="0.25">
      <c r="A53" s="4" t="s">
        <v>8</v>
      </c>
      <c r="B53" s="64">
        <v>1020</v>
      </c>
      <c r="C53" s="4"/>
      <c r="H53" s="4"/>
      <c r="I53" s="29"/>
      <c r="BX53"/>
      <c r="BY53"/>
    </row>
    <row r="54" spans="1:77" x14ac:dyDescent="0.25">
      <c r="A54" s="4" t="s">
        <v>12</v>
      </c>
      <c r="B54" s="64">
        <v>990</v>
      </c>
      <c r="C54" s="4"/>
      <c r="H54" s="4"/>
      <c r="I54" s="29"/>
      <c r="BX54"/>
      <c r="BY54"/>
    </row>
    <row r="55" spans="1:77" x14ac:dyDescent="0.25">
      <c r="BX55"/>
      <c r="BY55"/>
    </row>
    <row r="56" spans="1:77" x14ac:dyDescent="0.25">
      <c r="D56" s="4"/>
      <c r="BX56"/>
      <c r="BY56"/>
    </row>
    <row r="57" spans="1:77" x14ac:dyDescent="0.25">
      <c r="BX57"/>
      <c r="BY57"/>
    </row>
    <row r="58" spans="1:77" x14ac:dyDescent="0.25">
      <c r="BX58"/>
      <c r="BY58"/>
    </row>
    <row r="59" spans="1:77" x14ac:dyDescent="0.25">
      <c r="BX59"/>
      <c r="BY59"/>
    </row>
    <row r="60" spans="1:77" x14ac:dyDescent="0.25">
      <c r="BX60"/>
      <c r="BY60"/>
    </row>
    <row r="61" spans="1:77" x14ac:dyDescent="0.25">
      <c r="BX61"/>
      <c r="BY61"/>
    </row>
    <row r="62" spans="1:77" x14ac:dyDescent="0.25">
      <c r="BX62"/>
      <c r="BY62"/>
    </row>
    <row r="63" spans="1:77" x14ac:dyDescent="0.25">
      <c r="BX63"/>
      <c r="BY63"/>
    </row>
    <row r="64" spans="1:77" x14ac:dyDescent="0.25">
      <c r="BX64"/>
      <c r="BY64"/>
    </row>
    <row r="65" spans="76:77" x14ac:dyDescent="0.25">
      <c r="BX65"/>
      <c r="BY65"/>
    </row>
    <row r="66" spans="76:77" x14ac:dyDescent="0.25">
      <c r="BX66" s="89"/>
      <c r="BY66" s="89"/>
    </row>
    <row r="67" spans="76:77" x14ac:dyDescent="0.25">
      <c r="BX67" s="89"/>
      <c r="BY67" s="89"/>
    </row>
    <row r="68" spans="76:77" x14ac:dyDescent="0.25">
      <c r="BX68" s="89"/>
      <c r="BY68" s="89"/>
    </row>
    <row r="69" spans="76:77" x14ac:dyDescent="0.25">
      <c r="BX69" s="89"/>
      <c r="BY69" s="89"/>
    </row>
    <row r="70" spans="76:77" x14ac:dyDescent="0.25">
      <c r="BX70" s="89"/>
      <c r="BY70" s="89"/>
    </row>
    <row r="71" spans="76:77" x14ac:dyDescent="0.25">
      <c r="BX71" s="89"/>
      <c r="BY71" s="89"/>
    </row>
    <row r="72" spans="76:77" x14ac:dyDescent="0.25">
      <c r="BX72" s="89"/>
      <c r="BY72" s="89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2021-07-15T14:08:34Z</dcterms:modified>
</cp:coreProperties>
</file>